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19425" windowHeight="10425"/>
  </bookViews>
  <sheets>
    <sheet name="North Sail Underwear" sheetId="2" r:id="rId1"/>
  </sheets>
  <definedNames>
    <definedName name="_xlnm._FilterDatabase" localSheetId="0" hidden="1">'North Sail Underwear'!$A$3:$S$55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" i="2" l="1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P4" i="2"/>
  <c r="Q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4" i="2"/>
  <c r="N5" i="2"/>
  <c r="S5" i="2" s="1"/>
  <c r="T5" i="2" s="1"/>
  <c r="N6" i="2"/>
  <c r="N7" i="2"/>
  <c r="N8" i="2"/>
  <c r="S8" i="2" s="1"/>
  <c r="T8" i="2" s="1"/>
  <c r="N9" i="2"/>
  <c r="S9" i="2" s="1"/>
  <c r="T9" i="2" s="1"/>
  <c r="N10" i="2"/>
  <c r="N11" i="2"/>
  <c r="N12" i="2"/>
  <c r="S12" i="2" s="1"/>
  <c r="T12" i="2" s="1"/>
  <c r="N13" i="2"/>
  <c r="S13" i="2" s="1"/>
  <c r="T13" i="2" s="1"/>
  <c r="N14" i="2"/>
  <c r="N15" i="2"/>
  <c r="N16" i="2"/>
  <c r="S16" i="2" s="1"/>
  <c r="T16" i="2" s="1"/>
  <c r="N17" i="2"/>
  <c r="S17" i="2" s="1"/>
  <c r="T17" i="2" s="1"/>
  <c r="N18" i="2"/>
  <c r="N19" i="2"/>
  <c r="N20" i="2"/>
  <c r="S20" i="2" s="1"/>
  <c r="T20" i="2" s="1"/>
  <c r="N21" i="2"/>
  <c r="S21" i="2" s="1"/>
  <c r="T21" i="2" s="1"/>
  <c r="N22" i="2"/>
  <c r="N23" i="2"/>
  <c r="N24" i="2"/>
  <c r="S24" i="2" s="1"/>
  <c r="T24" i="2" s="1"/>
  <c r="N25" i="2"/>
  <c r="S25" i="2" s="1"/>
  <c r="T25" i="2" s="1"/>
  <c r="N26" i="2"/>
  <c r="N27" i="2"/>
  <c r="N28" i="2"/>
  <c r="S28" i="2" s="1"/>
  <c r="T28" i="2" s="1"/>
  <c r="N29" i="2"/>
  <c r="S29" i="2" s="1"/>
  <c r="T29" i="2" s="1"/>
  <c r="N30" i="2"/>
  <c r="N31" i="2"/>
  <c r="N32" i="2"/>
  <c r="S32" i="2" s="1"/>
  <c r="T32" i="2" s="1"/>
  <c r="N33" i="2"/>
  <c r="S33" i="2" s="1"/>
  <c r="T33" i="2" s="1"/>
  <c r="N34" i="2"/>
  <c r="N35" i="2"/>
  <c r="N36" i="2"/>
  <c r="S36" i="2" s="1"/>
  <c r="T36" i="2" s="1"/>
  <c r="N37" i="2"/>
  <c r="S37" i="2" s="1"/>
  <c r="T37" i="2" s="1"/>
  <c r="N38" i="2"/>
  <c r="N39" i="2"/>
  <c r="N40" i="2"/>
  <c r="S40" i="2" s="1"/>
  <c r="T40" i="2" s="1"/>
  <c r="N41" i="2"/>
  <c r="S41" i="2" s="1"/>
  <c r="T41" i="2" s="1"/>
  <c r="N42" i="2"/>
  <c r="N43" i="2"/>
  <c r="N44" i="2"/>
  <c r="S44" i="2" s="1"/>
  <c r="T44" i="2" s="1"/>
  <c r="N45" i="2"/>
  <c r="S45" i="2" s="1"/>
  <c r="T45" i="2" s="1"/>
  <c r="N46" i="2"/>
  <c r="N47" i="2"/>
  <c r="N48" i="2"/>
  <c r="S48" i="2" s="1"/>
  <c r="T48" i="2" s="1"/>
  <c r="N49" i="2"/>
  <c r="S49" i="2" s="1"/>
  <c r="T49" i="2" s="1"/>
  <c r="N50" i="2"/>
  <c r="N51" i="2"/>
  <c r="N52" i="2"/>
  <c r="S52" i="2" s="1"/>
  <c r="T52" i="2" s="1"/>
  <c r="N53" i="2"/>
  <c r="S53" i="2" s="1"/>
  <c r="T53" i="2" s="1"/>
  <c r="N54" i="2"/>
  <c r="N55" i="2"/>
  <c r="N4" i="2"/>
  <c r="S4" i="2" s="1"/>
  <c r="T4" i="2" l="1"/>
  <c r="S51" i="2"/>
  <c r="T51" i="2" s="1"/>
  <c r="S43" i="2"/>
  <c r="T43" i="2" s="1"/>
  <c r="S35" i="2"/>
  <c r="T35" i="2" s="1"/>
  <c r="S27" i="2"/>
  <c r="T27" i="2" s="1"/>
  <c r="S19" i="2"/>
  <c r="T19" i="2" s="1"/>
  <c r="S15" i="2"/>
  <c r="T15" i="2" s="1"/>
  <c r="S11" i="2"/>
  <c r="T11" i="2" s="1"/>
  <c r="S54" i="2"/>
  <c r="T54" i="2" s="1"/>
  <c r="S50" i="2"/>
  <c r="T50" i="2" s="1"/>
  <c r="S46" i="2"/>
  <c r="T46" i="2" s="1"/>
  <c r="S42" i="2"/>
  <c r="T42" i="2" s="1"/>
  <c r="S38" i="2"/>
  <c r="T38" i="2" s="1"/>
  <c r="S34" i="2"/>
  <c r="T34" i="2" s="1"/>
  <c r="S30" i="2"/>
  <c r="T30" i="2" s="1"/>
  <c r="S26" i="2"/>
  <c r="T26" i="2" s="1"/>
  <c r="S22" i="2"/>
  <c r="T22" i="2" s="1"/>
  <c r="S18" i="2"/>
  <c r="T18" i="2" s="1"/>
  <c r="S14" i="2"/>
  <c r="T14" i="2" s="1"/>
  <c r="S10" i="2"/>
  <c r="T10" i="2" s="1"/>
  <c r="S6" i="2"/>
  <c r="T6" i="2" s="1"/>
  <c r="S55" i="2"/>
  <c r="T55" i="2" s="1"/>
  <c r="S47" i="2"/>
  <c r="T47" i="2" s="1"/>
  <c r="S39" i="2"/>
  <c r="T39" i="2" s="1"/>
  <c r="S31" i="2"/>
  <c r="T31" i="2" s="1"/>
  <c r="S23" i="2"/>
  <c r="T23" i="2" s="1"/>
  <c r="S7" i="2"/>
  <c r="T7" i="2" s="1"/>
  <c r="M55" i="2"/>
  <c r="T2" i="2" l="1"/>
  <c r="S2" i="2"/>
  <c r="M4" i="2"/>
  <c r="K4" i="2"/>
  <c r="K55" i="2"/>
  <c r="K54" i="2" l="1"/>
  <c r="M54" i="2"/>
  <c r="K50" i="2"/>
  <c r="M50" i="2"/>
  <c r="K46" i="2"/>
  <c r="M46" i="2"/>
  <c r="K42" i="2"/>
  <c r="M42" i="2"/>
  <c r="K38" i="2"/>
  <c r="M38" i="2"/>
  <c r="K34" i="2"/>
  <c r="M34" i="2"/>
  <c r="K30" i="2"/>
  <c r="M30" i="2"/>
  <c r="K26" i="2"/>
  <c r="M26" i="2"/>
  <c r="K22" i="2"/>
  <c r="M22" i="2"/>
  <c r="K18" i="2"/>
  <c r="M18" i="2"/>
  <c r="K14" i="2"/>
  <c r="M14" i="2"/>
  <c r="K10" i="2"/>
  <c r="M10" i="2"/>
  <c r="K6" i="2"/>
  <c r="M6" i="2"/>
  <c r="K53" i="2"/>
  <c r="M53" i="2"/>
  <c r="K49" i="2"/>
  <c r="M49" i="2"/>
  <c r="K45" i="2"/>
  <c r="M45" i="2"/>
  <c r="K41" i="2"/>
  <c r="M41" i="2"/>
  <c r="K37" i="2"/>
  <c r="M37" i="2"/>
  <c r="K33" i="2"/>
  <c r="M33" i="2"/>
  <c r="K29" i="2"/>
  <c r="M29" i="2"/>
  <c r="K25" i="2"/>
  <c r="M25" i="2"/>
  <c r="K21" i="2"/>
  <c r="M21" i="2"/>
  <c r="K17" i="2"/>
  <c r="M17" i="2"/>
  <c r="K13" i="2"/>
  <c r="M13" i="2"/>
  <c r="K9" i="2"/>
  <c r="M9" i="2"/>
  <c r="K5" i="2"/>
  <c r="M5" i="2"/>
  <c r="K52" i="2"/>
  <c r="M52" i="2"/>
  <c r="K48" i="2"/>
  <c r="M48" i="2"/>
  <c r="K44" i="2"/>
  <c r="M44" i="2"/>
  <c r="K40" i="2"/>
  <c r="M40" i="2"/>
  <c r="K36" i="2"/>
  <c r="M36" i="2"/>
  <c r="K32" i="2"/>
  <c r="M32" i="2"/>
  <c r="K28" i="2"/>
  <c r="M28" i="2"/>
  <c r="K24" i="2"/>
  <c r="M24" i="2"/>
  <c r="K20" i="2"/>
  <c r="M20" i="2"/>
  <c r="K16" i="2"/>
  <c r="M16" i="2"/>
  <c r="K12" i="2"/>
  <c r="M12" i="2"/>
  <c r="K8" i="2"/>
  <c r="M8" i="2"/>
  <c r="K51" i="2"/>
  <c r="M51" i="2"/>
  <c r="K47" i="2"/>
  <c r="M47" i="2"/>
  <c r="K43" i="2"/>
  <c r="M43" i="2"/>
  <c r="K39" i="2"/>
  <c r="M39" i="2"/>
  <c r="K35" i="2"/>
  <c r="M35" i="2"/>
  <c r="K31" i="2"/>
  <c r="M31" i="2"/>
  <c r="K27" i="2"/>
  <c r="M27" i="2"/>
  <c r="K23" i="2"/>
  <c r="M23" i="2"/>
  <c r="K19" i="2"/>
  <c r="M19" i="2"/>
  <c r="K15" i="2"/>
  <c r="M15" i="2"/>
  <c r="K11" i="2"/>
  <c r="M11" i="2"/>
  <c r="K7" i="2"/>
  <c r="M7" i="2"/>
  <c r="M2" i="2" l="1"/>
  <c r="K2" i="2"/>
</calcChain>
</file>

<file path=xl/sharedStrings.xml><?xml version="1.0" encoding="utf-8"?>
<sst xmlns="http://schemas.openxmlformats.org/spreadsheetml/2006/main" count="320" uniqueCount="54">
  <si>
    <t>ARTICOLO</t>
  </si>
  <si>
    <t>COLORE</t>
  </si>
  <si>
    <t>DESCRIZIONE</t>
  </si>
  <si>
    <t>CATEGORIA</t>
  </si>
  <si>
    <t xml:space="preserve">COMPOSIZIONE </t>
  </si>
  <si>
    <t>BRAND</t>
  </si>
  <si>
    <t>S</t>
  </si>
  <si>
    <t>M</t>
  </si>
  <si>
    <t>L</t>
  </si>
  <si>
    <t>XL</t>
  </si>
  <si>
    <t>BIANCO</t>
  </si>
  <si>
    <t>SLIP</t>
  </si>
  <si>
    <t>BOXER</t>
  </si>
  <si>
    <t>BIPACK</t>
  </si>
  <si>
    <t>serie</t>
  </si>
  <si>
    <t>BASIC</t>
  </si>
  <si>
    <t>MELANGE</t>
  </si>
  <si>
    <t>BLUE NORTH SAILS</t>
  </si>
  <si>
    <t>BLACK</t>
  </si>
  <si>
    <t>LOGO</t>
  </si>
  <si>
    <t>TAPE SPORT</t>
  </si>
  <si>
    <t>TAPE BICOLOR</t>
  </si>
  <si>
    <t>TSHIRT</t>
  </si>
  <si>
    <t>TSHIRT V NECK</t>
  </si>
  <si>
    <t>TSHIRT G. COLLO</t>
  </si>
  <si>
    <t>NORTH SAILS</t>
  </si>
  <si>
    <t>BAMBOO</t>
  </si>
  <si>
    <t>95%BB 5%EA</t>
  </si>
  <si>
    <t>COD</t>
  </si>
  <si>
    <t>NS01USP01</t>
  </si>
  <si>
    <t>NS01UTR01</t>
  </si>
  <si>
    <t>NS01USP02</t>
  </si>
  <si>
    <t>NS01UTR02</t>
  </si>
  <si>
    <t>NS01USP03</t>
  </si>
  <si>
    <t>NS01UTR03</t>
  </si>
  <si>
    <t>NS01USP04</t>
  </si>
  <si>
    <t>NS01UTR04</t>
  </si>
  <si>
    <t>NS01UTS01</t>
  </si>
  <si>
    <t>NS01UTS02</t>
  </si>
  <si>
    <t>NS01USP05</t>
  </si>
  <si>
    <t>NS01UTR05</t>
  </si>
  <si>
    <t>NS01UTS04</t>
  </si>
  <si>
    <t>NS01UTS03</t>
  </si>
  <si>
    <t>NAVY</t>
  </si>
  <si>
    <r>
      <t xml:space="preserve">POSEIDON
</t>
    </r>
    <r>
      <rPr>
        <b/>
        <sz val="11"/>
        <rFont val="Calibri"/>
        <family val="2"/>
        <scheme val="minor"/>
      </rPr>
      <t>NAVY</t>
    </r>
  </si>
  <si>
    <t>95%ORGANIC COTTON 5%EA</t>
  </si>
  <si>
    <t>Dispo
XXL</t>
  </si>
  <si>
    <t>WHS
€</t>
  </si>
  <si>
    <t>RRP
€</t>
  </si>
  <si>
    <t xml:space="preserve">SINGLE-PACK </t>
  </si>
  <si>
    <t>WHLS value</t>
  </si>
  <si>
    <t>RETAIL value</t>
  </si>
  <si>
    <t>TOT PACK</t>
  </si>
  <si>
    <t>TOT UNITES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</si>
</sst>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_-;\-* #,##0_-;_-* &quot;-&quot;??_-;_-@_-"/>
    <numFmt numFmtId="166" formatCode="_(&quot;$&quot;* #,##0.00_);_(&quot;$&quot;* \(#,##0.00\);_(&quot;$&quot;* &quot;-&quot;??_);_(@_)"/>
    <numFmt numFmtId="167" formatCode="#,##0.00\ &quot;€&quot;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trike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165" fontId="0" fillId="7" borderId="1" xfId="1" applyNumberFormat="1" applyFont="1" applyFill="1" applyBorder="1" applyAlignment="1">
      <alignment horizontal="center" vertical="center"/>
    </xf>
    <xf numFmtId="167" fontId="0" fillId="7" borderId="0" xfId="0" applyNumberFormat="1" applyFill="1" applyAlignment="1">
      <alignment horizontal="center" vertical="center"/>
    </xf>
    <xf numFmtId="167" fontId="0" fillId="7" borderId="1" xfId="0" applyNumberFormat="1" applyFill="1" applyBorder="1" applyAlignment="1">
      <alignment horizontal="center" vertical="center" wrapText="1"/>
    </xf>
    <xf numFmtId="167" fontId="0" fillId="7" borderId="1" xfId="0" applyNumberForma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167" fontId="6" fillId="8" borderId="1" xfId="0" applyNumberFormat="1" applyFont="1" applyFill="1" applyBorder="1" applyAlignment="1">
      <alignment horizontal="center" vertical="center" wrapText="1"/>
    </xf>
    <xf numFmtId="165" fontId="0" fillId="9" borderId="1" xfId="0" applyNumberFormat="1" applyFill="1" applyBorder="1" applyAlignment="1">
      <alignment horizontal="center" vertical="center"/>
    </xf>
    <xf numFmtId="165" fontId="0" fillId="9" borderId="0" xfId="0" applyNumberForma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3">
    <cellStyle name="Comma" xfId="1" builtinId="3"/>
    <cellStyle name="Normal" xfId="0" builtinId="0"/>
    <cellStyle name="Valuta 2" xfId="2"/>
  </cellStyles>
  <dxfs count="0"/>
  <tableStyles count="0" defaultTableStyle="TableStyleMedium2" defaultPivotStyle="PivotStyleLight16"/>
  <colors>
    <mruColors>
      <color rgb="FFF7FA8A"/>
      <color rgb="FFFFCC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133351</xdr:colOff>
      <xdr:row>3</xdr:row>
      <xdr:rowOff>161925</xdr:rowOff>
    </xdr:from>
    <xdr:to>
      <xdr:col>3</xdr:col>
      <xdr:colOff>1364551</xdr:colOff>
      <xdr:row>3</xdr:row>
      <xdr:rowOff>917676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1" y="704850"/>
          <a:ext cx="1231200" cy="755751"/>
        </a:xfrm>
        <a:prstGeom prst="rect">
          <a:avLst/>
        </a:prstGeom>
      </xdr:spPr>
    </xdr:pic>
    <xdr:clientData/>
  </xdr:twoCellAnchor>
  <xdr:twoCellAnchor>
    <xdr:from>
      <xdr:col>3</xdr:col>
      <xdr:colOff>138076</xdr:colOff>
      <xdr:row>5</xdr:row>
      <xdr:rowOff>176175</xdr:rowOff>
    </xdr:from>
    <xdr:to>
      <xdr:col>3</xdr:col>
      <xdr:colOff>1369276</xdr:colOff>
      <xdr:row>5</xdr:row>
      <xdr:rowOff>931926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976" y="2814600"/>
          <a:ext cx="1231200" cy="755751"/>
        </a:xfrm>
        <a:prstGeom prst="rect">
          <a:avLst/>
        </a:prstGeom>
      </xdr:spPr>
    </xdr:pic>
    <xdr:clientData/>
  </xdr:twoCellAnchor>
  <xdr:twoCellAnchor>
    <xdr:from>
      <xdr:col>3</xdr:col>
      <xdr:colOff>126151</xdr:colOff>
      <xdr:row>6</xdr:row>
      <xdr:rowOff>183300</xdr:rowOff>
    </xdr:from>
    <xdr:to>
      <xdr:col>3</xdr:col>
      <xdr:colOff>1357351</xdr:colOff>
      <xdr:row>6</xdr:row>
      <xdr:rowOff>939051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3051" y="3869475"/>
          <a:ext cx="1231200" cy="755751"/>
        </a:xfrm>
        <a:prstGeom prst="rect">
          <a:avLst/>
        </a:prstGeom>
      </xdr:spPr>
    </xdr:pic>
    <xdr:clientData/>
  </xdr:twoCellAnchor>
  <xdr:twoCellAnchor>
    <xdr:from>
      <xdr:col>3</xdr:col>
      <xdr:colOff>114226</xdr:colOff>
      <xdr:row>7</xdr:row>
      <xdr:rowOff>161850</xdr:rowOff>
    </xdr:from>
    <xdr:to>
      <xdr:col>3</xdr:col>
      <xdr:colOff>1345426</xdr:colOff>
      <xdr:row>7</xdr:row>
      <xdr:rowOff>917601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126" y="4895775"/>
          <a:ext cx="1231200" cy="755751"/>
        </a:xfrm>
        <a:prstGeom prst="rect">
          <a:avLst/>
        </a:prstGeom>
      </xdr:spPr>
    </xdr:pic>
    <xdr:clientData/>
  </xdr:twoCellAnchor>
  <xdr:twoCellAnchor>
    <xdr:from>
      <xdr:col>3</xdr:col>
      <xdr:colOff>159451</xdr:colOff>
      <xdr:row>4</xdr:row>
      <xdr:rowOff>168975</xdr:rowOff>
    </xdr:from>
    <xdr:to>
      <xdr:col>3</xdr:col>
      <xdr:colOff>1390651</xdr:colOff>
      <xdr:row>4</xdr:row>
      <xdr:rowOff>924726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351" y="1759650"/>
          <a:ext cx="1231200" cy="755751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8</xdr:row>
      <xdr:rowOff>133351</xdr:rowOff>
    </xdr:from>
    <xdr:to>
      <xdr:col>3</xdr:col>
      <xdr:colOff>1345500</xdr:colOff>
      <xdr:row>8</xdr:row>
      <xdr:rowOff>945765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0725" y="6467476"/>
          <a:ext cx="1221675" cy="812414"/>
        </a:xfrm>
        <a:prstGeom prst="rect">
          <a:avLst/>
        </a:prstGeom>
      </xdr:spPr>
    </xdr:pic>
    <xdr:clientData/>
  </xdr:twoCellAnchor>
  <xdr:twoCellAnchor>
    <xdr:from>
      <xdr:col>3</xdr:col>
      <xdr:colOff>138075</xdr:colOff>
      <xdr:row>10</xdr:row>
      <xdr:rowOff>147601</xdr:rowOff>
    </xdr:from>
    <xdr:to>
      <xdr:col>3</xdr:col>
      <xdr:colOff>1359750</xdr:colOff>
      <xdr:row>10</xdr:row>
      <xdr:rowOff>960015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975" y="8577226"/>
          <a:ext cx="1221675" cy="812414"/>
        </a:xfrm>
        <a:prstGeom prst="rect">
          <a:avLst/>
        </a:prstGeom>
      </xdr:spPr>
    </xdr:pic>
    <xdr:clientData/>
  </xdr:twoCellAnchor>
  <xdr:twoCellAnchor>
    <xdr:from>
      <xdr:col>3</xdr:col>
      <xdr:colOff>116625</xdr:colOff>
      <xdr:row>11</xdr:row>
      <xdr:rowOff>126151</xdr:rowOff>
    </xdr:from>
    <xdr:to>
      <xdr:col>3</xdr:col>
      <xdr:colOff>1338300</xdr:colOff>
      <xdr:row>11</xdr:row>
      <xdr:rowOff>938565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3525" y="9603526"/>
          <a:ext cx="1221675" cy="812414"/>
        </a:xfrm>
        <a:prstGeom prst="rect">
          <a:avLst/>
        </a:prstGeom>
      </xdr:spPr>
    </xdr:pic>
    <xdr:clientData/>
  </xdr:twoCellAnchor>
  <xdr:twoCellAnchor>
    <xdr:from>
      <xdr:col>3</xdr:col>
      <xdr:colOff>142800</xdr:colOff>
      <xdr:row>12</xdr:row>
      <xdr:rowOff>123751</xdr:rowOff>
    </xdr:from>
    <xdr:to>
      <xdr:col>3</xdr:col>
      <xdr:colOff>1364475</xdr:colOff>
      <xdr:row>12</xdr:row>
      <xdr:rowOff>936165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00" y="10648876"/>
          <a:ext cx="1221675" cy="812414"/>
        </a:xfrm>
        <a:prstGeom prst="rect">
          <a:avLst/>
        </a:prstGeom>
      </xdr:spPr>
    </xdr:pic>
    <xdr:clientData/>
  </xdr:twoCellAnchor>
  <xdr:twoCellAnchor>
    <xdr:from>
      <xdr:col>3</xdr:col>
      <xdr:colOff>140400</xdr:colOff>
      <xdr:row>9</xdr:row>
      <xdr:rowOff>130875</xdr:rowOff>
    </xdr:from>
    <xdr:to>
      <xdr:col>3</xdr:col>
      <xdr:colOff>1362075</xdr:colOff>
      <xdr:row>9</xdr:row>
      <xdr:rowOff>937180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7300" y="7512750"/>
          <a:ext cx="1221675" cy="806305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13</xdr:row>
      <xdr:rowOff>161925</xdr:rowOff>
    </xdr:from>
    <xdr:to>
      <xdr:col>3</xdr:col>
      <xdr:colOff>1368101</xdr:colOff>
      <xdr:row>13</xdr:row>
      <xdr:rowOff>914475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5" y="12506325"/>
          <a:ext cx="1225226" cy="752550"/>
        </a:xfrm>
        <a:prstGeom prst="rect">
          <a:avLst/>
        </a:prstGeom>
      </xdr:spPr>
    </xdr:pic>
    <xdr:clientData/>
  </xdr:twoCellAnchor>
  <xdr:twoCellAnchor>
    <xdr:from>
      <xdr:col>3</xdr:col>
      <xdr:colOff>147600</xdr:colOff>
      <xdr:row>15</xdr:row>
      <xdr:rowOff>176175</xdr:rowOff>
    </xdr:from>
    <xdr:to>
      <xdr:col>3</xdr:col>
      <xdr:colOff>1372826</xdr:colOff>
      <xdr:row>15</xdr:row>
      <xdr:rowOff>928725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500" y="15635250"/>
          <a:ext cx="1225226" cy="752550"/>
        </a:xfrm>
        <a:prstGeom prst="rect">
          <a:avLst/>
        </a:prstGeom>
      </xdr:spPr>
    </xdr:pic>
    <xdr:clientData/>
  </xdr:twoCellAnchor>
  <xdr:twoCellAnchor>
    <xdr:from>
      <xdr:col>3</xdr:col>
      <xdr:colOff>114299</xdr:colOff>
      <xdr:row>16</xdr:row>
      <xdr:rowOff>123825</xdr:rowOff>
    </xdr:from>
    <xdr:to>
      <xdr:col>3</xdr:col>
      <xdr:colOff>1352624</xdr:colOff>
      <xdr:row>16</xdr:row>
      <xdr:rowOff>953971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199" y="17202150"/>
          <a:ext cx="1238325" cy="830146"/>
        </a:xfrm>
        <a:prstGeom prst="rect">
          <a:avLst/>
        </a:prstGeom>
      </xdr:spPr>
    </xdr:pic>
    <xdr:clientData/>
  </xdr:twoCellAnchor>
  <xdr:twoCellAnchor>
    <xdr:from>
      <xdr:col>3</xdr:col>
      <xdr:colOff>138074</xdr:colOff>
      <xdr:row>18</xdr:row>
      <xdr:rowOff>138075</xdr:rowOff>
    </xdr:from>
    <xdr:to>
      <xdr:col>3</xdr:col>
      <xdr:colOff>1376399</xdr:colOff>
      <xdr:row>18</xdr:row>
      <xdr:rowOff>968221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974" y="20359650"/>
          <a:ext cx="1238325" cy="830146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43</xdr:row>
      <xdr:rowOff>171450</xdr:rowOff>
    </xdr:from>
    <xdr:to>
      <xdr:col>3</xdr:col>
      <xdr:colOff>1383600</xdr:colOff>
      <xdr:row>43</xdr:row>
      <xdr:rowOff>933519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5" y="53035200"/>
          <a:ext cx="1240725" cy="762069"/>
        </a:xfrm>
        <a:prstGeom prst="rect">
          <a:avLst/>
        </a:prstGeom>
      </xdr:spPr>
    </xdr:pic>
    <xdr:clientData/>
  </xdr:twoCellAnchor>
  <xdr:twoCellAnchor>
    <xdr:from>
      <xdr:col>3</xdr:col>
      <xdr:colOff>140400</xdr:colOff>
      <xdr:row>44</xdr:row>
      <xdr:rowOff>130875</xdr:rowOff>
    </xdr:from>
    <xdr:to>
      <xdr:col>3</xdr:col>
      <xdr:colOff>1381125</xdr:colOff>
      <xdr:row>44</xdr:row>
      <xdr:rowOff>892944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7300" y="54042375"/>
          <a:ext cx="1240725" cy="762069"/>
        </a:xfrm>
        <a:prstGeom prst="rect">
          <a:avLst/>
        </a:prstGeom>
      </xdr:spPr>
    </xdr:pic>
    <xdr:clientData/>
  </xdr:twoCellAnchor>
  <xdr:twoCellAnchor>
    <xdr:from>
      <xdr:col>3</xdr:col>
      <xdr:colOff>104774</xdr:colOff>
      <xdr:row>46</xdr:row>
      <xdr:rowOff>104775</xdr:rowOff>
    </xdr:from>
    <xdr:to>
      <xdr:col>3</xdr:col>
      <xdr:colOff>1374075</xdr:colOff>
      <xdr:row>46</xdr:row>
      <xdr:rowOff>956580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4" y="56692800"/>
          <a:ext cx="1269301" cy="851805"/>
        </a:xfrm>
        <a:prstGeom prst="rect">
          <a:avLst/>
        </a:prstGeom>
      </xdr:spPr>
    </xdr:pic>
    <xdr:clientData/>
  </xdr:twoCellAnchor>
  <xdr:twoCellAnchor>
    <xdr:from>
      <xdr:col>3</xdr:col>
      <xdr:colOff>121349</xdr:colOff>
      <xdr:row>47</xdr:row>
      <xdr:rowOff>121350</xdr:rowOff>
    </xdr:from>
    <xdr:to>
      <xdr:col>3</xdr:col>
      <xdr:colOff>1390650</xdr:colOff>
      <xdr:row>47</xdr:row>
      <xdr:rowOff>973155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8249" y="57757125"/>
          <a:ext cx="1269301" cy="851805"/>
        </a:xfrm>
        <a:prstGeom prst="rect">
          <a:avLst/>
        </a:prstGeom>
      </xdr:spPr>
    </xdr:pic>
    <xdr:clientData/>
  </xdr:twoCellAnchor>
  <xdr:twoCellAnchor>
    <xdr:from>
      <xdr:col>3</xdr:col>
      <xdr:colOff>164250</xdr:colOff>
      <xdr:row>21</xdr:row>
      <xdr:rowOff>145200</xdr:rowOff>
    </xdr:from>
    <xdr:to>
      <xdr:col>3</xdr:col>
      <xdr:colOff>1401077</xdr:colOff>
      <xdr:row>21</xdr:row>
      <xdr:rowOff>904875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150" y="25138800"/>
          <a:ext cx="1236827" cy="759675"/>
        </a:xfrm>
        <a:prstGeom prst="rect">
          <a:avLst/>
        </a:prstGeom>
      </xdr:spPr>
    </xdr:pic>
    <xdr:clientData/>
  </xdr:twoCellAnchor>
  <xdr:twoCellAnchor>
    <xdr:from>
      <xdr:col>3</xdr:col>
      <xdr:colOff>135676</xdr:colOff>
      <xdr:row>24</xdr:row>
      <xdr:rowOff>126150</xdr:rowOff>
    </xdr:from>
    <xdr:to>
      <xdr:col>3</xdr:col>
      <xdr:colOff>1400176</xdr:colOff>
      <xdr:row>24</xdr:row>
      <xdr:rowOff>974733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2576" y="29891775"/>
          <a:ext cx="1264500" cy="848583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25</xdr:row>
      <xdr:rowOff>190500</xdr:rowOff>
    </xdr:from>
    <xdr:to>
      <xdr:col>3</xdr:col>
      <xdr:colOff>1307400</xdr:colOff>
      <xdr:row>25</xdr:row>
      <xdr:rowOff>882365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875" y="31584900"/>
          <a:ext cx="1126425" cy="691865"/>
        </a:xfrm>
        <a:prstGeom prst="rect">
          <a:avLst/>
        </a:prstGeom>
      </xdr:spPr>
    </xdr:pic>
    <xdr:clientData/>
  </xdr:twoCellAnchor>
  <xdr:twoCellAnchor>
    <xdr:from>
      <xdr:col>3</xdr:col>
      <xdr:colOff>188100</xdr:colOff>
      <xdr:row>26</xdr:row>
      <xdr:rowOff>245250</xdr:rowOff>
    </xdr:from>
    <xdr:to>
      <xdr:col>3</xdr:col>
      <xdr:colOff>1314525</xdr:colOff>
      <xdr:row>26</xdr:row>
      <xdr:rowOff>937115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000" y="32687400"/>
          <a:ext cx="1126425" cy="691865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19</xdr:row>
      <xdr:rowOff>190500</xdr:rowOff>
    </xdr:from>
    <xdr:to>
      <xdr:col>3</xdr:col>
      <xdr:colOff>1358123</xdr:colOff>
      <xdr:row>19</xdr:row>
      <xdr:rowOff>954472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22040850"/>
          <a:ext cx="1243823" cy="763972"/>
        </a:xfrm>
        <a:prstGeom prst="rect">
          <a:avLst/>
        </a:prstGeom>
      </xdr:spPr>
    </xdr:pic>
    <xdr:clientData/>
  </xdr:twoCellAnchor>
  <xdr:twoCellAnchor>
    <xdr:from>
      <xdr:col>3</xdr:col>
      <xdr:colOff>130950</xdr:colOff>
      <xdr:row>20</xdr:row>
      <xdr:rowOff>150000</xdr:rowOff>
    </xdr:from>
    <xdr:to>
      <xdr:col>3</xdr:col>
      <xdr:colOff>1374773</xdr:colOff>
      <xdr:row>20</xdr:row>
      <xdr:rowOff>913972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7850" y="23048100"/>
          <a:ext cx="1243823" cy="763972"/>
        </a:xfrm>
        <a:prstGeom prst="rect">
          <a:avLst/>
        </a:prstGeom>
      </xdr:spPr>
    </xdr:pic>
    <xdr:clientData/>
  </xdr:twoCellAnchor>
  <xdr:twoCellAnchor>
    <xdr:from>
      <xdr:col>3</xdr:col>
      <xdr:colOff>138075</xdr:colOff>
      <xdr:row>22</xdr:row>
      <xdr:rowOff>119027</xdr:rowOff>
    </xdr:from>
    <xdr:to>
      <xdr:col>3</xdr:col>
      <xdr:colOff>1394252</xdr:colOff>
      <xdr:row>22</xdr:row>
      <xdr:rowOff>962025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4975" y="26741402"/>
          <a:ext cx="1256177" cy="842998"/>
        </a:xfrm>
        <a:prstGeom prst="rect">
          <a:avLst/>
        </a:prstGeom>
      </xdr:spPr>
    </xdr:pic>
    <xdr:clientData/>
  </xdr:twoCellAnchor>
  <xdr:twoCellAnchor>
    <xdr:from>
      <xdr:col>3</xdr:col>
      <xdr:colOff>135676</xdr:colOff>
      <xdr:row>23</xdr:row>
      <xdr:rowOff>116627</xdr:rowOff>
    </xdr:from>
    <xdr:to>
      <xdr:col>3</xdr:col>
      <xdr:colOff>1371600</xdr:colOff>
      <xdr:row>23</xdr:row>
      <xdr:rowOff>946033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2576" y="27786752"/>
          <a:ext cx="1235924" cy="829406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29</xdr:row>
      <xdr:rowOff>123826</xdr:rowOff>
    </xdr:from>
    <xdr:to>
      <xdr:col>3</xdr:col>
      <xdr:colOff>1364551</xdr:colOff>
      <xdr:row>29</xdr:row>
      <xdr:rowOff>962846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36290251"/>
          <a:ext cx="1250250" cy="839020"/>
        </a:xfrm>
        <a:prstGeom prst="rect">
          <a:avLst/>
        </a:prstGeom>
      </xdr:spPr>
    </xdr:pic>
    <xdr:clientData/>
  </xdr:twoCellAnchor>
  <xdr:twoCellAnchor>
    <xdr:from>
      <xdr:col>3</xdr:col>
      <xdr:colOff>111901</xdr:colOff>
      <xdr:row>30</xdr:row>
      <xdr:rowOff>130951</xdr:rowOff>
    </xdr:from>
    <xdr:to>
      <xdr:col>3</xdr:col>
      <xdr:colOff>1362151</xdr:colOff>
      <xdr:row>30</xdr:row>
      <xdr:rowOff>969971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8801" y="37345126"/>
          <a:ext cx="1250250" cy="839020"/>
        </a:xfrm>
        <a:prstGeom prst="rect">
          <a:avLst/>
        </a:prstGeom>
      </xdr:spPr>
    </xdr:pic>
    <xdr:clientData/>
  </xdr:twoCellAnchor>
  <xdr:twoCellAnchor>
    <xdr:from>
      <xdr:col>3</xdr:col>
      <xdr:colOff>352426</xdr:colOff>
      <xdr:row>49</xdr:row>
      <xdr:rowOff>19050</xdr:rowOff>
    </xdr:from>
    <xdr:to>
      <xdr:col>3</xdr:col>
      <xdr:colOff>1164526</xdr:colOff>
      <xdr:row>49</xdr:row>
      <xdr:rowOff>1039976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326" y="60331350"/>
          <a:ext cx="812100" cy="1020926"/>
        </a:xfrm>
        <a:prstGeom prst="rect">
          <a:avLst/>
        </a:prstGeom>
      </xdr:spPr>
    </xdr:pic>
    <xdr:clientData/>
  </xdr:twoCellAnchor>
  <xdr:twoCellAnchor>
    <xdr:from>
      <xdr:col>3</xdr:col>
      <xdr:colOff>340426</xdr:colOff>
      <xdr:row>50</xdr:row>
      <xdr:rowOff>16575</xdr:rowOff>
    </xdr:from>
    <xdr:to>
      <xdr:col>3</xdr:col>
      <xdr:colOff>1152526</xdr:colOff>
      <xdr:row>50</xdr:row>
      <xdr:rowOff>1037501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7326" y="61376625"/>
          <a:ext cx="812100" cy="1020926"/>
        </a:xfrm>
        <a:prstGeom prst="rect">
          <a:avLst/>
        </a:prstGeom>
      </xdr:spPr>
    </xdr:pic>
    <xdr:clientData/>
  </xdr:twoCellAnchor>
  <xdr:twoCellAnchor>
    <xdr:from>
      <xdr:col>3</xdr:col>
      <xdr:colOff>290612</xdr:colOff>
      <xdr:row>38</xdr:row>
      <xdr:rowOff>28575</xdr:rowOff>
    </xdr:from>
    <xdr:to>
      <xdr:col>3</xdr:col>
      <xdr:colOff>1127591</xdr:colOff>
      <xdr:row>38</xdr:row>
      <xdr:rowOff>1028775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7512" y="47082075"/>
          <a:ext cx="836979" cy="1000200"/>
        </a:xfrm>
        <a:prstGeom prst="rect">
          <a:avLst/>
        </a:prstGeom>
      </xdr:spPr>
    </xdr:pic>
    <xdr:clientData/>
  </xdr:twoCellAnchor>
  <xdr:twoCellAnchor>
    <xdr:from>
      <xdr:col>3</xdr:col>
      <xdr:colOff>307208</xdr:colOff>
      <xdr:row>40</xdr:row>
      <xdr:rowOff>16650</xdr:rowOff>
    </xdr:from>
    <xdr:to>
      <xdr:col>3</xdr:col>
      <xdr:colOff>1142289</xdr:colOff>
      <xdr:row>40</xdr:row>
      <xdr:rowOff>1016850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108" y="49165650"/>
          <a:ext cx="835081" cy="1000200"/>
        </a:xfrm>
        <a:prstGeom prst="rect">
          <a:avLst/>
        </a:prstGeom>
      </xdr:spPr>
    </xdr:pic>
    <xdr:clientData/>
  </xdr:twoCellAnchor>
  <xdr:twoCellAnchor>
    <xdr:from>
      <xdr:col>3</xdr:col>
      <xdr:colOff>286083</xdr:colOff>
      <xdr:row>41</xdr:row>
      <xdr:rowOff>23775</xdr:rowOff>
    </xdr:from>
    <xdr:to>
      <xdr:col>3</xdr:col>
      <xdr:colOff>1132552</xdr:colOff>
      <xdr:row>41</xdr:row>
      <xdr:rowOff>1023975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983" y="50220525"/>
          <a:ext cx="846469" cy="1000200"/>
        </a:xfrm>
        <a:prstGeom prst="rect">
          <a:avLst/>
        </a:prstGeom>
      </xdr:spPr>
    </xdr:pic>
    <xdr:clientData/>
  </xdr:twoCellAnchor>
  <xdr:twoCellAnchor>
    <xdr:from>
      <xdr:col>3</xdr:col>
      <xdr:colOff>264578</xdr:colOff>
      <xdr:row>42</xdr:row>
      <xdr:rowOff>21375</xdr:rowOff>
    </xdr:from>
    <xdr:to>
      <xdr:col>3</xdr:col>
      <xdr:colOff>1109149</xdr:colOff>
      <xdr:row>42</xdr:row>
      <xdr:rowOff>1021575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478" y="51265875"/>
          <a:ext cx="844571" cy="1000200"/>
        </a:xfrm>
        <a:prstGeom prst="rect">
          <a:avLst/>
        </a:prstGeom>
      </xdr:spPr>
    </xdr:pic>
    <xdr:clientData/>
  </xdr:twoCellAnchor>
  <xdr:twoCellAnchor>
    <xdr:from>
      <xdr:col>3</xdr:col>
      <xdr:colOff>290753</xdr:colOff>
      <xdr:row>39</xdr:row>
      <xdr:rowOff>28500</xdr:rowOff>
    </xdr:from>
    <xdr:to>
      <xdr:col>3</xdr:col>
      <xdr:colOff>1135324</xdr:colOff>
      <xdr:row>39</xdr:row>
      <xdr:rowOff>1028700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7653" y="48129750"/>
          <a:ext cx="844571" cy="1000200"/>
        </a:xfrm>
        <a:prstGeom prst="rect">
          <a:avLst/>
        </a:prstGeom>
      </xdr:spPr>
    </xdr:pic>
    <xdr:clientData/>
  </xdr:twoCellAnchor>
  <xdr:twoCellAnchor>
    <xdr:from>
      <xdr:col>3</xdr:col>
      <xdr:colOff>266700</xdr:colOff>
      <xdr:row>33</xdr:row>
      <xdr:rowOff>28575</xdr:rowOff>
    </xdr:from>
    <xdr:to>
      <xdr:col>3</xdr:col>
      <xdr:colOff>1108810</xdr:colOff>
      <xdr:row>33</xdr:row>
      <xdr:rowOff>1024313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41262300"/>
          <a:ext cx="842110" cy="995738"/>
        </a:xfrm>
        <a:prstGeom prst="rect">
          <a:avLst/>
        </a:prstGeom>
      </xdr:spPr>
    </xdr:pic>
    <xdr:clientData/>
  </xdr:twoCellAnchor>
  <xdr:twoCellAnchor>
    <xdr:from>
      <xdr:col>3</xdr:col>
      <xdr:colOff>321450</xdr:colOff>
      <xdr:row>35</xdr:row>
      <xdr:rowOff>26175</xdr:rowOff>
    </xdr:from>
    <xdr:to>
      <xdr:col>3</xdr:col>
      <xdr:colOff>1167353</xdr:colOff>
      <xdr:row>35</xdr:row>
      <xdr:rowOff>1021913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8350" y="43355400"/>
          <a:ext cx="845903" cy="995738"/>
        </a:xfrm>
        <a:prstGeom prst="rect">
          <a:avLst/>
        </a:prstGeom>
      </xdr:spPr>
    </xdr:pic>
    <xdr:clientData/>
  </xdr:twoCellAnchor>
  <xdr:twoCellAnchor>
    <xdr:from>
      <xdr:col>3</xdr:col>
      <xdr:colOff>280950</xdr:colOff>
      <xdr:row>36</xdr:row>
      <xdr:rowOff>33300</xdr:rowOff>
    </xdr:from>
    <xdr:to>
      <xdr:col>3</xdr:col>
      <xdr:colOff>1130646</xdr:colOff>
      <xdr:row>36</xdr:row>
      <xdr:rowOff>1029038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7850" y="44410275"/>
          <a:ext cx="849696" cy="995738"/>
        </a:xfrm>
        <a:prstGeom prst="rect">
          <a:avLst/>
        </a:prstGeom>
      </xdr:spPr>
    </xdr:pic>
    <xdr:clientData/>
  </xdr:twoCellAnchor>
  <xdr:twoCellAnchor>
    <xdr:from>
      <xdr:col>3</xdr:col>
      <xdr:colOff>316650</xdr:colOff>
      <xdr:row>37</xdr:row>
      <xdr:rowOff>30900</xdr:rowOff>
    </xdr:from>
    <xdr:to>
      <xdr:col>3</xdr:col>
      <xdr:colOff>1160657</xdr:colOff>
      <xdr:row>37</xdr:row>
      <xdr:rowOff>1026639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3550" y="45455625"/>
          <a:ext cx="844007" cy="995739"/>
        </a:xfrm>
        <a:prstGeom prst="rect">
          <a:avLst/>
        </a:prstGeom>
      </xdr:spPr>
    </xdr:pic>
    <xdr:clientData/>
  </xdr:twoCellAnchor>
  <xdr:twoCellAnchor>
    <xdr:from>
      <xdr:col>3</xdr:col>
      <xdr:colOff>295201</xdr:colOff>
      <xdr:row>34</xdr:row>
      <xdr:rowOff>28500</xdr:rowOff>
    </xdr:from>
    <xdr:to>
      <xdr:col>3</xdr:col>
      <xdr:colOff>1143001</xdr:colOff>
      <xdr:row>34</xdr:row>
      <xdr:rowOff>1024238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01" y="42309975"/>
          <a:ext cx="847800" cy="995738"/>
        </a:xfrm>
        <a:prstGeom prst="rect">
          <a:avLst/>
        </a:prstGeom>
      </xdr:spPr>
    </xdr:pic>
    <xdr:clientData/>
  </xdr:twoCellAnchor>
  <xdr:twoCellAnchor>
    <xdr:from>
      <xdr:col>3</xdr:col>
      <xdr:colOff>56030</xdr:colOff>
      <xdr:row>14</xdr:row>
      <xdr:rowOff>89647</xdr:rowOff>
    </xdr:from>
    <xdr:to>
      <xdr:col>3</xdr:col>
      <xdr:colOff>1406109</xdr:colOff>
      <xdr:row>14</xdr:row>
      <xdr:rowOff>918883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930" y="14510497"/>
          <a:ext cx="1350079" cy="829236"/>
        </a:xfrm>
        <a:prstGeom prst="rect">
          <a:avLst/>
        </a:prstGeom>
      </xdr:spPr>
    </xdr:pic>
    <xdr:clientData/>
  </xdr:twoCellAnchor>
  <xdr:twoCellAnchor>
    <xdr:from>
      <xdr:col>3</xdr:col>
      <xdr:colOff>37941</xdr:colOff>
      <xdr:row>17</xdr:row>
      <xdr:rowOff>82765</xdr:rowOff>
    </xdr:from>
    <xdr:to>
      <xdr:col>3</xdr:col>
      <xdr:colOff>1385469</xdr:colOff>
      <xdr:row>17</xdr:row>
      <xdr:rowOff>986119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841" y="19256590"/>
          <a:ext cx="1347528" cy="903354"/>
        </a:xfrm>
        <a:prstGeom prst="rect">
          <a:avLst/>
        </a:prstGeom>
      </xdr:spPr>
    </xdr:pic>
    <xdr:clientData/>
  </xdr:twoCellAnchor>
  <xdr:twoCellAnchor>
    <xdr:from>
      <xdr:col>3</xdr:col>
      <xdr:colOff>89647</xdr:colOff>
      <xdr:row>27</xdr:row>
      <xdr:rowOff>112059</xdr:rowOff>
    </xdr:from>
    <xdr:to>
      <xdr:col>3</xdr:col>
      <xdr:colOff>1336374</xdr:colOff>
      <xdr:row>27</xdr:row>
      <xdr:rowOff>877815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547" y="33601959"/>
          <a:ext cx="1246727" cy="765756"/>
        </a:xfrm>
        <a:prstGeom prst="rect">
          <a:avLst/>
        </a:prstGeom>
      </xdr:spPr>
    </xdr:pic>
    <xdr:clientData/>
  </xdr:twoCellAnchor>
  <xdr:twoCellAnchor>
    <xdr:from>
      <xdr:col>3</xdr:col>
      <xdr:colOff>82765</xdr:colOff>
      <xdr:row>28</xdr:row>
      <xdr:rowOff>150000</xdr:rowOff>
    </xdr:from>
    <xdr:to>
      <xdr:col>3</xdr:col>
      <xdr:colOff>1329492</xdr:colOff>
      <xdr:row>28</xdr:row>
      <xdr:rowOff>915756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665" y="34687650"/>
          <a:ext cx="1246727" cy="765756"/>
        </a:xfrm>
        <a:prstGeom prst="rect">
          <a:avLst/>
        </a:prstGeom>
      </xdr:spPr>
    </xdr:pic>
    <xdr:clientData/>
  </xdr:twoCellAnchor>
  <xdr:twoCellAnchor>
    <xdr:from>
      <xdr:col>3</xdr:col>
      <xdr:colOff>64678</xdr:colOff>
      <xdr:row>31</xdr:row>
      <xdr:rowOff>98295</xdr:rowOff>
    </xdr:from>
    <xdr:to>
      <xdr:col>3</xdr:col>
      <xdr:colOff>1331114</xdr:colOff>
      <xdr:row>31</xdr:row>
      <xdr:rowOff>948177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578" y="38360220"/>
          <a:ext cx="1266436" cy="849882"/>
        </a:xfrm>
        <a:prstGeom prst="rect">
          <a:avLst/>
        </a:prstGeom>
      </xdr:spPr>
    </xdr:pic>
    <xdr:clientData/>
  </xdr:twoCellAnchor>
  <xdr:twoCellAnchor>
    <xdr:from>
      <xdr:col>3</xdr:col>
      <xdr:colOff>91413</xdr:colOff>
      <xdr:row>32</xdr:row>
      <xdr:rowOff>102618</xdr:rowOff>
    </xdr:from>
    <xdr:to>
      <xdr:col>3</xdr:col>
      <xdr:colOff>1357849</xdr:colOff>
      <xdr:row>32</xdr:row>
      <xdr:rowOff>952500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313" y="39412293"/>
          <a:ext cx="1266436" cy="849882"/>
        </a:xfrm>
        <a:prstGeom prst="rect">
          <a:avLst/>
        </a:prstGeom>
      </xdr:spPr>
    </xdr:pic>
    <xdr:clientData/>
  </xdr:twoCellAnchor>
  <xdr:twoCellAnchor>
    <xdr:from>
      <xdr:col>3</xdr:col>
      <xdr:colOff>112059</xdr:colOff>
      <xdr:row>45</xdr:row>
      <xdr:rowOff>145676</xdr:rowOff>
    </xdr:from>
    <xdr:to>
      <xdr:col>3</xdr:col>
      <xdr:colOff>1370916</xdr:colOff>
      <xdr:row>45</xdr:row>
      <xdr:rowOff>918882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959" y="55104926"/>
          <a:ext cx="1258857" cy="773206"/>
        </a:xfrm>
        <a:prstGeom prst="rect">
          <a:avLst/>
        </a:prstGeom>
      </xdr:spPr>
    </xdr:pic>
    <xdr:clientData/>
  </xdr:twoCellAnchor>
  <xdr:twoCellAnchor>
    <xdr:from>
      <xdr:col>3</xdr:col>
      <xdr:colOff>116382</xdr:colOff>
      <xdr:row>48</xdr:row>
      <xdr:rowOff>138795</xdr:rowOff>
    </xdr:from>
    <xdr:to>
      <xdr:col>3</xdr:col>
      <xdr:colOff>1362307</xdr:colOff>
      <xdr:row>48</xdr:row>
      <xdr:rowOff>974912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282" y="58822320"/>
          <a:ext cx="1245925" cy="836117"/>
        </a:xfrm>
        <a:prstGeom prst="rect">
          <a:avLst/>
        </a:prstGeom>
      </xdr:spPr>
    </xdr:pic>
    <xdr:clientData/>
  </xdr:twoCellAnchor>
  <xdr:twoCellAnchor>
    <xdr:from>
      <xdr:col>3</xdr:col>
      <xdr:colOff>313765</xdr:colOff>
      <xdr:row>51</xdr:row>
      <xdr:rowOff>69000</xdr:rowOff>
    </xdr:from>
    <xdr:to>
      <xdr:col>3</xdr:col>
      <xdr:colOff>1143000</xdr:colOff>
      <xdr:row>51</xdr:row>
      <xdr:rowOff>1111466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665" y="62476800"/>
          <a:ext cx="829235" cy="1042466"/>
        </a:xfrm>
        <a:prstGeom prst="rect">
          <a:avLst/>
        </a:prstGeom>
      </xdr:spPr>
    </xdr:pic>
    <xdr:clientData/>
  </xdr:twoCellAnchor>
  <xdr:twoCellAnchor editAs="oneCell">
    <xdr:from>
      <xdr:col>3</xdr:col>
      <xdr:colOff>325288</xdr:colOff>
      <xdr:row>52</xdr:row>
      <xdr:rowOff>76200</xdr:rowOff>
    </xdr:from>
    <xdr:to>
      <xdr:col>3</xdr:col>
      <xdr:colOff>1131673</xdr:colOff>
      <xdr:row>53</xdr:row>
      <xdr:rowOff>46926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2188" y="60093225"/>
          <a:ext cx="806385" cy="1008951"/>
        </a:xfrm>
        <a:prstGeom prst="rect">
          <a:avLst/>
        </a:prstGeom>
      </xdr:spPr>
    </xdr:pic>
    <xdr:clientData/>
  </xdr:twoCellAnchor>
  <xdr:twoCellAnchor editAs="oneCell">
    <xdr:from>
      <xdr:col>3</xdr:col>
      <xdr:colOff>341863</xdr:colOff>
      <xdr:row>53</xdr:row>
      <xdr:rowOff>77647</xdr:rowOff>
    </xdr:from>
    <xdr:to>
      <xdr:col>3</xdr:col>
      <xdr:colOff>1136818</xdr:colOff>
      <xdr:row>54</xdr:row>
      <xdr:rowOff>48373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763" y="61132897"/>
          <a:ext cx="794955" cy="1008951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54</xdr:row>
      <xdr:rowOff>107259</xdr:rowOff>
    </xdr:from>
    <xdr:to>
      <xdr:col>3</xdr:col>
      <xdr:colOff>1169331</xdr:colOff>
      <xdr:row>55</xdr:row>
      <xdr:rowOff>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62200734"/>
          <a:ext cx="874056" cy="11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0</xdr:row>
      <xdr:rowOff>0</xdr:rowOff>
    </xdr:from>
    <xdr:to>
      <xdr:col>12</xdr:col>
      <xdr:colOff>493797</xdr:colOff>
      <xdr:row>0</xdr:row>
      <xdr:rowOff>1066800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325" y="0"/>
          <a:ext cx="1817772" cy="106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tabSelected="1" workbookViewId="0">
      <selection activeCell="W4" sqref="W4"/>
    </sheetView>
  </sheetViews>
  <sheetFormatPr defaultColWidth="9.140625" defaultRowHeight="15" x14ac:dyDescent="0.25"/>
  <cols>
    <col min="1" max="1" width="1.7109375" style="1" customWidth="1"/>
    <col min="2" max="2" width="9.5703125" style="23" customWidth="1"/>
    <col min="3" max="3" width="13" style="1" bestFit="1" customWidth="1"/>
    <col min="4" max="4" width="18.42578125" style="1" customWidth="1"/>
    <col min="5" max="5" width="10.42578125" style="1" bestFit="1" customWidth="1"/>
    <col min="6" max="6" width="12.140625" style="23" bestFit="1" customWidth="1"/>
    <col min="7" max="7" width="14.140625" style="23" customWidth="1"/>
    <col min="8" max="8" width="14" style="23" customWidth="1"/>
    <col min="9" max="9" width="14.7109375" style="11" bestFit="1" customWidth="1"/>
    <col min="10" max="10" width="13.7109375" style="15" customWidth="1"/>
    <col min="11" max="11" width="11.5703125" style="15" bestFit="1" customWidth="1"/>
    <col min="12" max="12" width="11.140625" style="15" customWidth="1"/>
    <col min="13" max="13" width="11.5703125" style="15" bestFit="1" customWidth="1"/>
    <col min="14" max="14" width="6.28515625" style="12" bestFit="1" customWidth="1"/>
    <col min="15" max="15" width="7.140625" style="12" bestFit="1" customWidth="1"/>
    <col min="16" max="16" width="6.140625" style="12" bestFit="1" customWidth="1"/>
    <col min="17" max="17" width="7.28515625" style="12" bestFit="1" customWidth="1"/>
    <col min="18" max="18" width="10.140625" style="12" bestFit="1" customWidth="1"/>
    <col min="19" max="19" width="9.5703125" style="11" bestFit="1" customWidth="1"/>
    <col min="20" max="20" width="10.7109375" style="1" bestFit="1" customWidth="1"/>
    <col min="21" max="16384" width="9.140625" style="1"/>
  </cols>
  <sheetData>
    <row r="1" spans="2:20" ht="88.5" customHeight="1" x14ac:dyDescent="0.25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</row>
    <row r="2" spans="2:20" x14ac:dyDescent="0.25">
      <c r="K2" s="15">
        <f>SUM(K4:K55)</f>
        <v>265218.75</v>
      </c>
      <c r="M2" s="15">
        <f>SUM(M4:M55)</f>
        <v>723350</v>
      </c>
      <c r="S2" s="28">
        <f>SUM(S4:S55)</f>
        <v>29900</v>
      </c>
      <c r="T2" s="29">
        <f>SUM(T4:T55)</f>
        <v>50600</v>
      </c>
    </row>
    <row r="3" spans="2:20" s="10" customFormat="1" ht="30" x14ac:dyDescent="0.25">
      <c r="B3" s="24" t="s">
        <v>5</v>
      </c>
      <c r="C3" s="25" t="s">
        <v>14</v>
      </c>
      <c r="D3" s="25" t="s">
        <v>0</v>
      </c>
      <c r="E3" s="25" t="s">
        <v>28</v>
      </c>
      <c r="F3" s="24" t="s">
        <v>1</v>
      </c>
      <c r="G3" s="24" t="s">
        <v>2</v>
      </c>
      <c r="H3" s="24" t="s">
        <v>3</v>
      </c>
      <c r="I3" s="25" t="s">
        <v>4</v>
      </c>
      <c r="J3" s="26" t="s">
        <v>47</v>
      </c>
      <c r="K3" s="26" t="s">
        <v>50</v>
      </c>
      <c r="L3" s="26" t="s">
        <v>48</v>
      </c>
      <c r="M3" s="26" t="s">
        <v>51</v>
      </c>
      <c r="N3" s="24" t="s">
        <v>6</v>
      </c>
      <c r="O3" s="24" t="s">
        <v>7</v>
      </c>
      <c r="P3" s="24" t="s">
        <v>8</v>
      </c>
      <c r="Q3" s="24" t="s">
        <v>9</v>
      </c>
      <c r="R3" s="24" t="s">
        <v>46</v>
      </c>
      <c r="S3" s="25" t="s">
        <v>52</v>
      </c>
      <c r="T3" s="25" t="s">
        <v>53</v>
      </c>
    </row>
    <row r="4" spans="2:20" ht="82.5" customHeight="1" x14ac:dyDescent="0.25">
      <c r="B4" s="19" t="s">
        <v>25</v>
      </c>
      <c r="C4" s="3" t="s">
        <v>15</v>
      </c>
      <c r="D4" s="2"/>
      <c r="E4" s="2" t="s">
        <v>29</v>
      </c>
      <c r="F4" s="19" t="s">
        <v>10</v>
      </c>
      <c r="G4" s="19" t="s">
        <v>13</v>
      </c>
      <c r="H4" s="19" t="s">
        <v>11</v>
      </c>
      <c r="I4" s="13" t="s">
        <v>45</v>
      </c>
      <c r="J4" s="16">
        <v>7</v>
      </c>
      <c r="K4" s="16">
        <f>J4*S4</f>
        <v>4025</v>
      </c>
      <c r="L4" s="16">
        <v>19</v>
      </c>
      <c r="M4" s="16">
        <f>L4*S4</f>
        <v>10925</v>
      </c>
      <c r="N4" s="14">
        <f>14*5</f>
        <v>70</v>
      </c>
      <c r="O4" s="14">
        <f>27*5</f>
        <v>135</v>
      </c>
      <c r="P4" s="14">
        <f>35*5</f>
        <v>175</v>
      </c>
      <c r="Q4" s="14">
        <f>28*5</f>
        <v>140</v>
      </c>
      <c r="R4" s="14">
        <f>11*5</f>
        <v>55</v>
      </c>
      <c r="S4" s="27">
        <f>SUM(N4:R4)</f>
        <v>575</v>
      </c>
      <c r="T4" s="30">
        <f>S4*2</f>
        <v>1150</v>
      </c>
    </row>
    <row r="5" spans="2:20" ht="82.5" customHeight="1" x14ac:dyDescent="0.25">
      <c r="B5" s="19"/>
      <c r="C5" s="2"/>
      <c r="D5" s="2"/>
      <c r="E5" s="2" t="s">
        <v>29</v>
      </c>
      <c r="F5" s="19" t="s">
        <v>16</v>
      </c>
      <c r="G5" s="19" t="s">
        <v>13</v>
      </c>
      <c r="H5" s="19" t="s">
        <v>11</v>
      </c>
      <c r="I5" s="13" t="s">
        <v>45</v>
      </c>
      <c r="J5" s="16">
        <v>7</v>
      </c>
      <c r="K5" s="16">
        <f>J5*S5</f>
        <v>4025</v>
      </c>
      <c r="L5" s="16">
        <v>19</v>
      </c>
      <c r="M5" s="16">
        <f>L5*S5</f>
        <v>10925</v>
      </c>
      <c r="N5" s="14">
        <f t="shared" ref="N5:N55" si="0">14*5</f>
        <v>70</v>
      </c>
      <c r="O5" s="14">
        <f t="shared" ref="O5:O55" si="1">27*5</f>
        <v>135</v>
      </c>
      <c r="P5" s="14">
        <f t="shared" ref="P5:P55" si="2">35*5</f>
        <v>175</v>
      </c>
      <c r="Q5" s="14">
        <f t="shared" ref="Q5:Q55" si="3">28*5</f>
        <v>140</v>
      </c>
      <c r="R5" s="14">
        <f t="shared" ref="R5:R55" si="4">11*5</f>
        <v>55</v>
      </c>
      <c r="S5" s="27">
        <f t="shared" ref="S5:S54" si="5">SUM(N5:R5)</f>
        <v>575</v>
      </c>
      <c r="T5" s="30">
        <f>S5*2</f>
        <v>1150</v>
      </c>
    </row>
    <row r="6" spans="2:20" ht="82.5" customHeight="1" x14ac:dyDescent="0.25">
      <c r="B6" s="19"/>
      <c r="C6" s="2"/>
      <c r="D6" s="2"/>
      <c r="E6" s="2" t="s">
        <v>29</v>
      </c>
      <c r="F6" s="19" t="s">
        <v>17</v>
      </c>
      <c r="G6" s="19" t="s">
        <v>13</v>
      </c>
      <c r="H6" s="19" t="s">
        <v>11</v>
      </c>
      <c r="I6" s="13" t="s">
        <v>45</v>
      </c>
      <c r="J6" s="16">
        <v>7</v>
      </c>
      <c r="K6" s="16">
        <f>J6*S6</f>
        <v>4025</v>
      </c>
      <c r="L6" s="16">
        <v>19</v>
      </c>
      <c r="M6" s="16">
        <f>L6*S6</f>
        <v>10925</v>
      </c>
      <c r="N6" s="14">
        <f t="shared" si="0"/>
        <v>70</v>
      </c>
      <c r="O6" s="14">
        <f t="shared" si="1"/>
        <v>135</v>
      </c>
      <c r="P6" s="14">
        <f t="shared" si="2"/>
        <v>175</v>
      </c>
      <c r="Q6" s="14">
        <f t="shared" si="3"/>
        <v>140</v>
      </c>
      <c r="R6" s="14">
        <f t="shared" si="4"/>
        <v>55</v>
      </c>
      <c r="S6" s="27">
        <f t="shared" si="5"/>
        <v>575</v>
      </c>
      <c r="T6" s="30">
        <f>S6*2</f>
        <v>1150</v>
      </c>
    </row>
    <row r="7" spans="2:20" ht="82.5" customHeight="1" x14ac:dyDescent="0.25">
      <c r="B7" s="19"/>
      <c r="C7" s="2"/>
      <c r="D7" s="2"/>
      <c r="E7" s="2" t="s">
        <v>29</v>
      </c>
      <c r="F7" s="18" t="s">
        <v>43</v>
      </c>
      <c r="G7" s="19" t="s">
        <v>13</v>
      </c>
      <c r="H7" s="19" t="s">
        <v>11</v>
      </c>
      <c r="I7" s="13" t="s">
        <v>45</v>
      </c>
      <c r="J7" s="16">
        <v>7</v>
      </c>
      <c r="K7" s="16">
        <f>J7*S7</f>
        <v>4025</v>
      </c>
      <c r="L7" s="16">
        <v>19</v>
      </c>
      <c r="M7" s="16">
        <f>L7*S7</f>
        <v>10925</v>
      </c>
      <c r="N7" s="14">
        <f t="shared" si="0"/>
        <v>70</v>
      </c>
      <c r="O7" s="14">
        <f t="shared" si="1"/>
        <v>135</v>
      </c>
      <c r="P7" s="14">
        <f t="shared" si="2"/>
        <v>175</v>
      </c>
      <c r="Q7" s="14">
        <f t="shared" si="3"/>
        <v>140</v>
      </c>
      <c r="R7" s="14">
        <f t="shared" si="4"/>
        <v>55</v>
      </c>
      <c r="S7" s="27">
        <f t="shared" si="5"/>
        <v>575</v>
      </c>
      <c r="T7" s="30">
        <f>S7*2</f>
        <v>1150</v>
      </c>
    </row>
    <row r="8" spans="2:20" ht="82.5" customHeight="1" x14ac:dyDescent="0.25">
      <c r="B8" s="19"/>
      <c r="C8" s="2"/>
      <c r="D8" s="2"/>
      <c r="E8" s="2" t="s">
        <v>29</v>
      </c>
      <c r="F8" s="20" t="s">
        <v>18</v>
      </c>
      <c r="G8" s="19" t="s">
        <v>13</v>
      </c>
      <c r="H8" s="19" t="s">
        <v>11</v>
      </c>
      <c r="I8" s="13" t="s">
        <v>45</v>
      </c>
      <c r="J8" s="16">
        <v>7</v>
      </c>
      <c r="K8" s="16">
        <f>J8*S8</f>
        <v>4025</v>
      </c>
      <c r="L8" s="16">
        <v>19</v>
      </c>
      <c r="M8" s="16">
        <f>L8*S8</f>
        <v>10925</v>
      </c>
      <c r="N8" s="14">
        <f t="shared" si="0"/>
        <v>70</v>
      </c>
      <c r="O8" s="14">
        <f t="shared" si="1"/>
        <v>135</v>
      </c>
      <c r="P8" s="14">
        <f t="shared" si="2"/>
        <v>175</v>
      </c>
      <c r="Q8" s="14">
        <f t="shared" si="3"/>
        <v>140</v>
      </c>
      <c r="R8" s="14">
        <f t="shared" si="4"/>
        <v>55</v>
      </c>
      <c r="S8" s="27">
        <f t="shared" si="5"/>
        <v>575</v>
      </c>
      <c r="T8" s="30">
        <f>S8*2</f>
        <v>1150</v>
      </c>
    </row>
    <row r="9" spans="2:20" ht="82.5" customHeight="1" x14ac:dyDescent="0.25">
      <c r="B9" s="19" t="s">
        <v>25</v>
      </c>
      <c r="C9" s="3" t="s">
        <v>15</v>
      </c>
      <c r="D9" s="2"/>
      <c r="E9" s="2" t="s">
        <v>30</v>
      </c>
      <c r="F9" s="19" t="s">
        <v>10</v>
      </c>
      <c r="G9" s="19" t="s">
        <v>13</v>
      </c>
      <c r="H9" s="19" t="s">
        <v>12</v>
      </c>
      <c r="I9" s="13" t="s">
        <v>45</v>
      </c>
      <c r="J9" s="16">
        <v>9</v>
      </c>
      <c r="K9" s="16">
        <f>J9*S9</f>
        <v>5175</v>
      </c>
      <c r="L9" s="16">
        <v>24</v>
      </c>
      <c r="M9" s="16">
        <f>L9*S9</f>
        <v>13800</v>
      </c>
      <c r="N9" s="14">
        <f t="shared" si="0"/>
        <v>70</v>
      </c>
      <c r="O9" s="14">
        <f t="shared" si="1"/>
        <v>135</v>
      </c>
      <c r="P9" s="14">
        <f t="shared" si="2"/>
        <v>175</v>
      </c>
      <c r="Q9" s="14">
        <f t="shared" si="3"/>
        <v>140</v>
      </c>
      <c r="R9" s="14">
        <f t="shared" si="4"/>
        <v>55</v>
      </c>
      <c r="S9" s="27">
        <f t="shared" si="5"/>
        <v>575</v>
      </c>
      <c r="T9" s="30">
        <f>S9*2</f>
        <v>1150</v>
      </c>
    </row>
    <row r="10" spans="2:20" ht="82.5" customHeight="1" x14ac:dyDescent="0.25">
      <c r="B10" s="19"/>
      <c r="C10" s="2"/>
      <c r="D10" s="2"/>
      <c r="E10" s="2" t="s">
        <v>30</v>
      </c>
      <c r="F10" s="19" t="s">
        <v>16</v>
      </c>
      <c r="G10" s="19" t="s">
        <v>13</v>
      </c>
      <c r="H10" s="19" t="s">
        <v>12</v>
      </c>
      <c r="I10" s="13" t="s">
        <v>45</v>
      </c>
      <c r="J10" s="16">
        <v>9</v>
      </c>
      <c r="K10" s="16">
        <f>J10*S10</f>
        <v>5175</v>
      </c>
      <c r="L10" s="16">
        <v>24</v>
      </c>
      <c r="M10" s="16">
        <f>L10*S10</f>
        <v>13800</v>
      </c>
      <c r="N10" s="14">
        <f t="shared" si="0"/>
        <v>70</v>
      </c>
      <c r="O10" s="14">
        <f t="shared" si="1"/>
        <v>135</v>
      </c>
      <c r="P10" s="14">
        <f t="shared" si="2"/>
        <v>175</v>
      </c>
      <c r="Q10" s="14">
        <f t="shared" si="3"/>
        <v>140</v>
      </c>
      <c r="R10" s="14">
        <f t="shared" si="4"/>
        <v>55</v>
      </c>
      <c r="S10" s="27">
        <f t="shared" si="5"/>
        <v>575</v>
      </c>
      <c r="T10" s="30">
        <f>S10*2</f>
        <v>1150</v>
      </c>
    </row>
    <row r="11" spans="2:20" ht="82.5" customHeight="1" x14ac:dyDescent="0.25">
      <c r="B11" s="19"/>
      <c r="C11" s="2"/>
      <c r="D11" s="2"/>
      <c r="E11" s="2" t="s">
        <v>30</v>
      </c>
      <c r="F11" s="19" t="s">
        <v>17</v>
      </c>
      <c r="G11" s="19" t="s">
        <v>13</v>
      </c>
      <c r="H11" s="19" t="s">
        <v>12</v>
      </c>
      <c r="I11" s="13" t="s">
        <v>45</v>
      </c>
      <c r="J11" s="16">
        <v>9</v>
      </c>
      <c r="K11" s="16">
        <f>J11*S11</f>
        <v>5175</v>
      </c>
      <c r="L11" s="16">
        <v>24</v>
      </c>
      <c r="M11" s="16">
        <f>L11*S11</f>
        <v>13800</v>
      </c>
      <c r="N11" s="14">
        <f t="shared" si="0"/>
        <v>70</v>
      </c>
      <c r="O11" s="14">
        <f t="shared" si="1"/>
        <v>135</v>
      </c>
      <c r="P11" s="14">
        <f t="shared" si="2"/>
        <v>175</v>
      </c>
      <c r="Q11" s="14">
        <f t="shared" si="3"/>
        <v>140</v>
      </c>
      <c r="R11" s="14">
        <f t="shared" si="4"/>
        <v>55</v>
      </c>
      <c r="S11" s="27">
        <f t="shared" si="5"/>
        <v>575</v>
      </c>
      <c r="T11" s="30">
        <f>S11*2</f>
        <v>1150</v>
      </c>
    </row>
    <row r="12" spans="2:20" ht="82.5" customHeight="1" x14ac:dyDescent="0.25">
      <c r="B12" s="19"/>
      <c r="C12" s="2"/>
      <c r="D12" s="2"/>
      <c r="E12" s="2" t="s">
        <v>30</v>
      </c>
      <c r="F12" s="18" t="s">
        <v>43</v>
      </c>
      <c r="G12" s="19" t="s">
        <v>13</v>
      </c>
      <c r="H12" s="19" t="s">
        <v>12</v>
      </c>
      <c r="I12" s="13" t="s">
        <v>45</v>
      </c>
      <c r="J12" s="16">
        <v>9</v>
      </c>
      <c r="K12" s="16">
        <f>J12*S12</f>
        <v>5175</v>
      </c>
      <c r="L12" s="16">
        <v>24</v>
      </c>
      <c r="M12" s="16">
        <f>L12*S12</f>
        <v>13800</v>
      </c>
      <c r="N12" s="14">
        <f t="shared" si="0"/>
        <v>70</v>
      </c>
      <c r="O12" s="14">
        <f t="shared" si="1"/>
        <v>135</v>
      </c>
      <c r="P12" s="14">
        <f t="shared" si="2"/>
        <v>175</v>
      </c>
      <c r="Q12" s="14">
        <f t="shared" si="3"/>
        <v>140</v>
      </c>
      <c r="R12" s="14">
        <f t="shared" si="4"/>
        <v>55</v>
      </c>
      <c r="S12" s="27">
        <f t="shared" si="5"/>
        <v>575</v>
      </c>
      <c r="T12" s="30">
        <f>S12*2</f>
        <v>1150</v>
      </c>
    </row>
    <row r="13" spans="2:20" ht="82.5" customHeight="1" x14ac:dyDescent="0.25">
      <c r="B13" s="19"/>
      <c r="C13" s="2"/>
      <c r="D13" s="2"/>
      <c r="E13" s="2" t="s">
        <v>30</v>
      </c>
      <c r="F13" s="21" t="s">
        <v>18</v>
      </c>
      <c r="G13" s="19" t="s">
        <v>13</v>
      </c>
      <c r="H13" s="19" t="s">
        <v>12</v>
      </c>
      <c r="I13" s="13" t="s">
        <v>45</v>
      </c>
      <c r="J13" s="16">
        <v>9</v>
      </c>
      <c r="K13" s="16">
        <f>J13*S13</f>
        <v>5175</v>
      </c>
      <c r="L13" s="16">
        <v>24</v>
      </c>
      <c r="M13" s="16">
        <f>L13*S13</f>
        <v>13800</v>
      </c>
      <c r="N13" s="14">
        <f t="shared" si="0"/>
        <v>70</v>
      </c>
      <c r="O13" s="14">
        <f t="shared" si="1"/>
        <v>135</v>
      </c>
      <c r="P13" s="14">
        <f t="shared" si="2"/>
        <v>175</v>
      </c>
      <c r="Q13" s="14">
        <f t="shared" si="3"/>
        <v>140</v>
      </c>
      <c r="R13" s="14">
        <f t="shared" si="4"/>
        <v>55</v>
      </c>
      <c r="S13" s="27">
        <f t="shared" si="5"/>
        <v>575</v>
      </c>
      <c r="T13" s="30">
        <f>S13*2</f>
        <v>1150</v>
      </c>
    </row>
    <row r="14" spans="2:20" ht="81.75" customHeight="1" x14ac:dyDescent="0.25">
      <c r="B14" s="19" t="s">
        <v>25</v>
      </c>
      <c r="C14" s="4" t="s">
        <v>19</v>
      </c>
      <c r="D14" s="2"/>
      <c r="E14" s="2" t="s">
        <v>31</v>
      </c>
      <c r="F14" s="19" t="s">
        <v>10</v>
      </c>
      <c r="G14" s="19" t="s">
        <v>13</v>
      </c>
      <c r="H14" s="19" t="s">
        <v>11</v>
      </c>
      <c r="I14" s="13" t="s">
        <v>45</v>
      </c>
      <c r="J14" s="16">
        <v>7</v>
      </c>
      <c r="K14" s="16">
        <f>J14*S14</f>
        <v>4025</v>
      </c>
      <c r="L14" s="16">
        <v>19</v>
      </c>
      <c r="M14" s="16">
        <f>L14*S14</f>
        <v>10925</v>
      </c>
      <c r="N14" s="14">
        <f t="shared" si="0"/>
        <v>70</v>
      </c>
      <c r="O14" s="14">
        <f t="shared" si="1"/>
        <v>135</v>
      </c>
      <c r="P14" s="14">
        <f t="shared" si="2"/>
        <v>175</v>
      </c>
      <c r="Q14" s="14">
        <f t="shared" si="3"/>
        <v>140</v>
      </c>
      <c r="R14" s="14">
        <f t="shared" si="4"/>
        <v>55</v>
      </c>
      <c r="S14" s="27">
        <f t="shared" si="5"/>
        <v>575</v>
      </c>
      <c r="T14" s="30">
        <f>S14*2</f>
        <v>1150</v>
      </c>
    </row>
    <row r="15" spans="2:20" ht="81.75" customHeight="1" x14ac:dyDescent="0.25">
      <c r="B15" s="19"/>
      <c r="C15" s="2"/>
      <c r="D15" s="2"/>
      <c r="E15" s="2" t="s">
        <v>31</v>
      </c>
      <c r="F15" s="8" t="s">
        <v>44</v>
      </c>
      <c r="G15" s="19" t="s">
        <v>13</v>
      </c>
      <c r="H15" s="19" t="s">
        <v>11</v>
      </c>
      <c r="I15" s="13" t="s">
        <v>45</v>
      </c>
      <c r="J15" s="16">
        <v>7</v>
      </c>
      <c r="K15" s="16">
        <f>J15*S15</f>
        <v>4025</v>
      </c>
      <c r="L15" s="16">
        <v>19</v>
      </c>
      <c r="M15" s="16">
        <f>L15*S15</f>
        <v>10925</v>
      </c>
      <c r="N15" s="14">
        <f t="shared" si="0"/>
        <v>70</v>
      </c>
      <c r="O15" s="14">
        <f t="shared" si="1"/>
        <v>135</v>
      </c>
      <c r="P15" s="14">
        <f t="shared" si="2"/>
        <v>175</v>
      </c>
      <c r="Q15" s="14">
        <f t="shared" si="3"/>
        <v>140</v>
      </c>
      <c r="R15" s="14">
        <f t="shared" si="4"/>
        <v>55</v>
      </c>
      <c r="S15" s="27">
        <f t="shared" si="5"/>
        <v>575</v>
      </c>
      <c r="T15" s="30">
        <f>S15*2</f>
        <v>1150</v>
      </c>
    </row>
    <row r="16" spans="2:20" ht="81.75" customHeight="1" x14ac:dyDescent="0.25">
      <c r="B16" s="19"/>
      <c r="C16" s="2"/>
      <c r="D16" s="2"/>
      <c r="E16" s="2" t="s">
        <v>31</v>
      </c>
      <c r="F16" s="20" t="s">
        <v>18</v>
      </c>
      <c r="G16" s="19" t="s">
        <v>13</v>
      </c>
      <c r="H16" s="19" t="s">
        <v>11</v>
      </c>
      <c r="I16" s="13" t="s">
        <v>45</v>
      </c>
      <c r="J16" s="16">
        <v>7</v>
      </c>
      <c r="K16" s="16">
        <f>J16*S16</f>
        <v>4025</v>
      </c>
      <c r="L16" s="16">
        <v>19</v>
      </c>
      <c r="M16" s="16">
        <f>L16*S16</f>
        <v>10925</v>
      </c>
      <c r="N16" s="14">
        <f t="shared" si="0"/>
        <v>70</v>
      </c>
      <c r="O16" s="14">
        <f t="shared" si="1"/>
        <v>135</v>
      </c>
      <c r="P16" s="14">
        <f t="shared" si="2"/>
        <v>175</v>
      </c>
      <c r="Q16" s="14">
        <f t="shared" si="3"/>
        <v>140</v>
      </c>
      <c r="R16" s="14">
        <f t="shared" si="4"/>
        <v>55</v>
      </c>
      <c r="S16" s="27">
        <f t="shared" si="5"/>
        <v>575</v>
      </c>
      <c r="T16" s="30">
        <f>S16*2</f>
        <v>1150</v>
      </c>
    </row>
    <row r="17" spans="2:20" ht="82.5" customHeight="1" x14ac:dyDescent="0.25">
      <c r="B17" s="19" t="s">
        <v>25</v>
      </c>
      <c r="C17" s="4" t="s">
        <v>19</v>
      </c>
      <c r="D17" s="2"/>
      <c r="E17" s="2" t="s">
        <v>32</v>
      </c>
      <c r="F17" s="19" t="s">
        <v>10</v>
      </c>
      <c r="G17" s="19" t="s">
        <v>13</v>
      </c>
      <c r="H17" s="19" t="s">
        <v>12</v>
      </c>
      <c r="I17" s="13" t="s">
        <v>45</v>
      </c>
      <c r="J17" s="16">
        <v>9</v>
      </c>
      <c r="K17" s="16">
        <f>J17*S17</f>
        <v>5175</v>
      </c>
      <c r="L17" s="16">
        <v>24</v>
      </c>
      <c r="M17" s="16">
        <f>L17*S17</f>
        <v>13800</v>
      </c>
      <c r="N17" s="14">
        <f t="shared" si="0"/>
        <v>70</v>
      </c>
      <c r="O17" s="14">
        <f t="shared" si="1"/>
        <v>135</v>
      </c>
      <c r="P17" s="14">
        <f t="shared" si="2"/>
        <v>175</v>
      </c>
      <c r="Q17" s="14">
        <f t="shared" si="3"/>
        <v>140</v>
      </c>
      <c r="R17" s="14">
        <f t="shared" si="4"/>
        <v>55</v>
      </c>
      <c r="S17" s="27">
        <f t="shared" si="5"/>
        <v>575</v>
      </c>
      <c r="T17" s="30">
        <f>S17*2</f>
        <v>1150</v>
      </c>
    </row>
    <row r="18" spans="2:20" ht="82.5" customHeight="1" x14ac:dyDescent="0.25">
      <c r="B18" s="19"/>
      <c r="C18" s="2"/>
      <c r="D18" s="2"/>
      <c r="E18" s="2" t="s">
        <v>32</v>
      </c>
      <c r="F18" s="8" t="s">
        <v>44</v>
      </c>
      <c r="G18" s="19" t="s">
        <v>13</v>
      </c>
      <c r="H18" s="19" t="s">
        <v>12</v>
      </c>
      <c r="I18" s="13" t="s">
        <v>45</v>
      </c>
      <c r="J18" s="16">
        <v>9</v>
      </c>
      <c r="K18" s="16">
        <f>J18*S18</f>
        <v>5175</v>
      </c>
      <c r="L18" s="16">
        <v>24</v>
      </c>
      <c r="M18" s="16">
        <f>L18*S18</f>
        <v>13800</v>
      </c>
      <c r="N18" s="14">
        <f t="shared" si="0"/>
        <v>70</v>
      </c>
      <c r="O18" s="14">
        <f t="shared" si="1"/>
        <v>135</v>
      </c>
      <c r="P18" s="14">
        <f t="shared" si="2"/>
        <v>175</v>
      </c>
      <c r="Q18" s="14">
        <f t="shared" si="3"/>
        <v>140</v>
      </c>
      <c r="R18" s="14">
        <f t="shared" si="4"/>
        <v>55</v>
      </c>
      <c r="S18" s="27">
        <f t="shared" si="5"/>
        <v>575</v>
      </c>
      <c r="T18" s="30">
        <f>S18*2</f>
        <v>1150</v>
      </c>
    </row>
    <row r="19" spans="2:20" ht="82.5" customHeight="1" x14ac:dyDescent="0.25">
      <c r="B19" s="19"/>
      <c r="C19" s="2"/>
      <c r="D19" s="2"/>
      <c r="E19" s="2" t="s">
        <v>32</v>
      </c>
      <c r="F19" s="20" t="s">
        <v>18</v>
      </c>
      <c r="G19" s="19" t="s">
        <v>13</v>
      </c>
      <c r="H19" s="19" t="s">
        <v>12</v>
      </c>
      <c r="I19" s="13" t="s">
        <v>45</v>
      </c>
      <c r="J19" s="16">
        <v>9</v>
      </c>
      <c r="K19" s="16">
        <f>J19*S19</f>
        <v>5175</v>
      </c>
      <c r="L19" s="16">
        <v>24</v>
      </c>
      <c r="M19" s="16">
        <f>L19*S19</f>
        <v>13800</v>
      </c>
      <c r="N19" s="14">
        <f t="shared" si="0"/>
        <v>70</v>
      </c>
      <c r="O19" s="14">
        <f t="shared" si="1"/>
        <v>135</v>
      </c>
      <c r="P19" s="14">
        <f t="shared" si="2"/>
        <v>175</v>
      </c>
      <c r="Q19" s="14">
        <f t="shared" si="3"/>
        <v>140</v>
      </c>
      <c r="R19" s="14">
        <f t="shared" si="4"/>
        <v>55</v>
      </c>
      <c r="S19" s="27">
        <f t="shared" si="5"/>
        <v>575</v>
      </c>
      <c r="T19" s="30">
        <f>S19*2</f>
        <v>1150</v>
      </c>
    </row>
    <row r="20" spans="2:20" ht="82.5" customHeight="1" x14ac:dyDescent="0.25">
      <c r="B20" s="19" t="s">
        <v>25</v>
      </c>
      <c r="C20" s="5" t="s">
        <v>20</v>
      </c>
      <c r="D20" s="2"/>
      <c r="E20" s="2" t="s">
        <v>33</v>
      </c>
      <c r="F20" s="19" t="s">
        <v>10</v>
      </c>
      <c r="G20" s="19" t="s">
        <v>13</v>
      </c>
      <c r="H20" s="19" t="s">
        <v>11</v>
      </c>
      <c r="I20" s="13" t="s">
        <v>45</v>
      </c>
      <c r="J20" s="16">
        <v>7</v>
      </c>
      <c r="K20" s="16">
        <f>J20*S20</f>
        <v>4025</v>
      </c>
      <c r="L20" s="16">
        <v>19</v>
      </c>
      <c r="M20" s="16">
        <f>L20*S20</f>
        <v>10925</v>
      </c>
      <c r="N20" s="14">
        <f t="shared" si="0"/>
        <v>70</v>
      </c>
      <c r="O20" s="14">
        <f t="shared" si="1"/>
        <v>135</v>
      </c>
      <c r="P20" s="14">
        <f t="shared" si="2"/>
        <v>175</v>
      </c>
      <c r="Q20" s="14">
        <f t="shared" si="3"/>
        <v>140</v>
      </c>
      <c r="R20" s="14">
        <f t="shared" si="4"/>
        <v>55</v>
      </c>
      <c r="S20" s="27">
        <f t="shared" si="5"/>
        <v>575</v>
      </c>
      <c r="T20" s="30">
        <f>S20*2</f>
        <v>1150</v>
      </c>
    </row>
    <row r="21" spans="2:20" ht="82.5" customHeight="1" x14ac:dyDescent="0.25">
      <c r="B21" s="19"/>
      <c r="C21" s="2"/>
      <c r="D21" s="2"/>
      <c r="E21" s="2" t="s">
        <v>33</v>
      </c>
      <c r="F21" s="19" t="s">
        <v>16</v>
      </c>
      <c r="G21" s="19" t="s">
        <v>13</v>
      </c>
      <c r="H21" s="19" t="s">
        <v>11</v>
      </c>
      <c r="I21" s="13" t="s">
        <v>45</v>
      </c>
      <c r="J21" s="16">
        <v>7</v>
      </c>
      <c r="K21" s="16">
        <f>J21*S21</f>
        <v>4025</v>
      </c>
      <c r="L21" s="16">
        <v>19</v>
      </c>
      <c r="M21" s="16">
        <f>L21*S21</f>
        <v>10925</v>
      </c>
      <c r="N21" s="14">
        <f t="shared" si="0"/>
        <v>70</v>
      </c>
      <c r="O21" s="14">
        <f t="shared" si="1"/>
        <v>135</v>
      </c>
      <c r="P21" s="14">
        <f t="shared" si="2"/>
        <v>175</v>
      </c>
      <c r="Q21" s="14">
        <f t="shared" si="3"/>
        <v>140</v>
      </c>
      <c r="R21" s="14">
        <f t="shared" si="4"/>
        <v>55</v>
      </c>
      <c r="S21" s="27">
        <f t="shared" si="5"/>
        <v>575</v>
      </c>
      <c r="T21" s="30">
        <f>S21*2</f>
        <v>1150</v>
      </c>
    </row>
    <row r="22" spans="2:20" ht="82.5" customHeight="1" x14ac:dyDescent="0.25">
      <c r="B22" s="19"/>
      <c r="C22" s="2"/>
      <c r="D22" s="2"/>
      <c r="E22" s="2" t="s">
        <v>33</v>
      </c>
      <c r="F22" s="19" t="s">
        <v>18</v>
      </c>
      <c r="G22" s="19" t="s">
        <v>13</v>
      </c>
      <c r="H22" s="19" t="s">
        <v>11</v>
      </c>
      <c r="I22" s="13" t="s">
        <v>45</v>
      </c>
      <c r="J22" s="16">
        <v>7</v>
      </c>
      <c r="K22" s="16">
        <f>J22*S22</f>
        <v>4025</v>
      </c>
      <c r="L22" s="16">
        <v>19</v>
      </c>
      <c r="M22" s="16">
        <f>L22*S22</f>
        <v>10925</v>
      </c>
      <c r="N22" s="14">
        <f t="shared" si="0"/>
        <v>70</v>
      </c>
      <c r="O22" s="14">
        <f t="shared" si="1"/>
        <v>135</v>
      </c>
      <c r="P22" s="14">
        <f t="shared" si="2"/>
        <v>175</v>
      </c>
      <c r="Q22" s="14">
        <f t="shared" si="3"/>
        <v>140</v>
      </c>
      <c r="R22" s="14">
        <f t="shared" si="4"/>
        <v>55</v>
      </c>
      <c r="S22" s="27">
        <f t="shared" si="5"/>
        <v>575</v>
      </c>
      <c r="T22" s="30">
        <f>S22*2</f>
        <v>1150</v>
      </c>
    </row>
    <row r="23" spans="2:20" ht="82.5" customHeight="1" x14ac:dyDescent="0.25">
      <c r="B23" s="19" t="s">
        <v>25</v>
      </c>
      <c r="C23" s="5" t="s">
        <v>20</v>
      </c>
      <c r="D23" s="2"/>
      <c r="E23" s="2" t="s">
        <v>34</v>
      </c>
      <c r="F23" s="19" t="s">
        <v>10</v>
      </c>
      <c r="G23" s="19" t="s">
        <v>13</v>
      </c>
      <c r="H23" s="19" t="s">
        <v>12</v>
      </c>
      <c r="I23" s="13" t="s">
        <v>45</v>
      </c>
      <c r="J23" s="16">
        <v>9</v>
      </c>
      <c r="K23" s="16">
        <f>J23*S23</f>
        <v>5175</v>
      </c>
      <c r="L23" s="16">
        <v>24</v>
      </c>
      <c r="M23" s="16">
        <f>L23*S23</f>
        <v>13800</v>
      </c>
      <c r="N23" s="14">
        <f t="shared" si="0"/>
        <v>70</v>
      </c>
      <c r="O23" s="14">
        <f t="shared" si="1"/>
        <v>135</v>
      </c>
      <c r="P23" s="14">
        <f t="shared" si="2"/>
        <v>175</v>
      </c>
      <c r="Q23" s="14">
        <f t="shared" si="3"/>
        <v>140</v>
      </c>
      <c r="R23" s="14">
        <f t="shared" si="4"/>
        <v>55</v>
      </c>
      <c r="S23" s="27">
        <f t="shared" si="5"/>
        <v>575</v>
      </c>
      <c r="T23" s="30">
        <f>S23*2</f>
        <v>1150</v>
      </c>
    </row>
    <row r="24" spans="2:20" ht="82.5" customHeight="1" x14ac:dyDescent="0.25">
      <c r="B24" s="19"/>
      <c r="C24" s="2"/>
      <c r="D24" s="2"/>
      <c r="E24" s="2" t="s">
        <v>34</v>
      </c>
      <c r="F24" s="19" t="s">
        <v>16</v>
      </c>
      <c r="G24" s="19" t="s">
        <v>13</v>
      </c>
      <c r="H24" s="19" t="s">
        <v>12</v>
      </c>
      <c r="I24" s="13" t="s">
        <v>45</v>
      </c>
      <c r="J24" s="16">
        <v>9</v>
      </c>
      <c r="K24" s="16">
        <f>J24*S24</f>
        <v>5175</v>
      </c>
      <c r="L24" s="16">
        <v>24</v>
      </c>
      <c r="M24" s="16">
        <f>L24*S24</f>
        <v>13800</v>
      </c>
      <c r="N24" s="14">
        <f t="shared" si="0"/>
        <v>70</v>
      </c>
      <c r="O24" s="14">
        <f t="shared" si="1"/>
        <v>135</v>
      </c>
      <c r="P24" s="14">
        <f t="shared" si="2"/>
        <v>175</v>
      </c>
      <c r="Q24" s="14">
        <f t="shared" si="3"/>
        <v>140</v>
      </c>
      <c r="R24" s="14">
        <f t="shared" si="4"/>
        <v>55</v>
      </c>
      <c r="S24" s="27">
        <f t="shared" si="5"/>
        <v>575</v>
      </c>
      <c r="T24" s="30">
        <f>S24*2</f>
        <v>1150</v>
      </c>
    </row>
    <row r="25" spans="2:20" ht="82.5" customHeight="1" x14ac:dyDescent="0.25">
      <c r="B25" s="19"/>
      <c r="C25" s="2"/>
      <c r="D25" s="2"/>
      <c r="E25" s="2" t="s">
        <v>34</v>
      </c>
      <c r="F25" s="19" t="s">
        <v>18</v>
      </c>
      <c r="G25" s="19" t="s">
        <v>13</v>
      </c>
      <c r="H25" s="19" t="s">
        <v>12</v>
      </c>
      <c r="I25" s="13" t="s">
        <v>45</v>
      </c>
      <c r="J25" s="16">
        <v>9</v>
      </c>
      <c r="K25" s="16">
        <f>J25*S25</f>
        <v>5175</v>
      </c>
      <c r="L25" s="16">
        <v>24</v>
      </c>
      <c r="M25" s="16">
        <f>L25*S25</f>
        <v>13800</v>
      </c>
      <c r="N25" s="14">
        <f t="shared" si="0"/>
        <v>70</v>
      </c>
      <c r="O25" s="14">
        <f t="shared" si="1"/>
        <v>135</v>
      </c>
      <c r="P25" s="14">
        <f t="shared" si="2"/>
        <v>175</v>
      </c>
      <c r="Q25" s="14">
        <f t="shared" si="3"/>
        <v>140</v>
      </c>
      <c r="R25" s="14">
        <f t="shared" si="4"/>
        <v>55</v>
      </c>
      <c r="S25" s="27">
        <f t="shared" si="5"/>
        <v>575</v>
      </c>
      <c r="T25" s="30">
        <f>S25*2</f>
        <v>1150</v>
      </c>
    </row>
    <row r="26" spans="2:20" ht="82.5" customHeight="1" x14ac:dyDescent="0.25">
      <c r="B26" s="19" t="s">
        <v>25</v>
      </c>
      <c r="C26" s="6" t="s">
        <v>21</v>
      </c>
      <c r="D26" s="2"/>
      <c r="E26" s="2" t="s">
        <v>35</v>
      </c>
      <c r="F26" s="19" t="s">
        <v>10</v>
      </c>
      <c r="G26" s="19" t="s">
        <v>13</v>
      </c>
      <c r="H26" s="19" t="s">
        <v>11</v>
      </c>
      <c r="I26" s="13" t="s">
        <v>45</v>
      </c>
      <c r="J26" s="16">
        <v>7</v>
      </c>
      <c r="K26" s="16">
        <f>J26*S26</f>
        <v>4025</v>
      </c>
      <c r="L26" s="16">
        <v>19</v>
      </c>
      <c r="M26" s="16">
        <f>L26*S26</f>
        <v>10925</v>
      </c>
      <c r="N26" s="14">
        <f t="shared" si="0"/>
        <v>70</v>
      </c>
      <c r="O26" s="14">
        <f t="shared" si="1"/>
        <v>135</v>
      </c>
      <c r="P26" s="14">
        <f t="shared" si="2"/>
        <v>175</v>
      </c>
      <c r="Q26" s="14">
        <f t="shared" si="3"/>
        <v>140</v>
      </c>
      <c r="R26" s="14">
        <f t="shared" si="4"/>
        <v>55</v>
      </c>
      <c r="S26" s="27">
        <f t="shared" si="5"/>
        <v>575</v>
      </c>
      <c r="T26" s="30">
        <f>S26*2</f>
        <v>1150</v>
      </c>
    </row>
    <row r="27" spans="2:20" ht="82.5" customHeight="1" x14ac:dyDescent="0.25">
      <c r="B27" s="19"/>
      <c r="C27" s="2"/>
      <c r="D27" s="2"/>
      <c r="E27" s="2" t="s">
        <v>35</v>
      </c>
      <c r="F27" s="19" t="s">
        <v>16</v>
      </c>
      <c r="G27" s="19" t="s">
        <v>13</v>
      </c>
      <c r="H27" s="19" t="s">
        <v>11</v>
      </c>
      <c r="I27" s="13" t="s">
        <v>45</v>
      </c>
      <c r="J27" s="16">
        <v>7</v>
      </c>
      <c r="K27" s="16">
        <f>J27*S27</f>
        <v>4025</v>
      </c>
      <c r="L27" s="16">
        <v>19</v>
      </c>
      <c r="M27" s="16">
        <f>L27*S27</f>
        <v>10925</v>
      </c>
      <c r="N27" s="14">
        <f t="shared" si="0"/>
        <v>70</v>
      </c>
      <c r="O27" s="14">
        <f t="shared" si="1"/>
        <v>135</v>
      </c>
      <c r="P27" s="14">
        <f t="shared" si="2"/>
        <v>175</v>
      </c>
      <c r="Q27" s="14">
        <f t="shared" si="3"/>
        <v>140</v>
      </c>
      <c r="R27" s="14">
        <f t="shared" si="4"/>
        <v>55</v>
      </c>
      <c r="S27" s="27">
        <f t="shared" si="5"/>
        <v>575</v>
      </c>
      <c r="T27" s="30">
        <f>S27*2</f>
        <v>1150</v>
      </c>
    </row>
    <row r="28" spans="2:20" ht="82.5" customHeight="1" x14ac:dyDescent="0.25">
      <c r="B28" s="19"/>
      <c r="C28" s="2"/>
      <c r="D28" s="2"/>
      <c r="E28" s="2" t="s">
        <v>35</v>
      </c>
      <c r="F28" s="8" t="s">
        <v>44</v>
      </c>
      <c r="G28" s="19" t="s">
        <v>13</v>
      </c>
      <c r="H28" s="19" t="s">
        <v>11</v>
      </c>
      <c r="I28" s="13" t="s">
        <v>45</v>
      </c>
      <c r="J28" s="16">
        <v>7</v>
      </c>
      <c r="K28" s="16">
        <f>J28*S28</f>
        <v>4025</v>
      </c>
      <c r="L28" s="16">
        <v>19</v>
      </c>
      <c r="M28" s="16">
        <f>L28*S28</f>
        <v>10925</v>
      </c>
      <c r="N28" s="14">
        <f t="shared" si="0"/>
        <v>70</v>
      </c>
      <c r="O28" s="14">
        <f t="shared" si="1"/>
        <v>135</v>
      </c>
      <c r="P28" s="14">
        <f t="shared" si="2"/>
        <v>175</v>
      </c>
      <c r="Q28" s="14">
        <f t="shared" si="3"/>
        <v>140</v>
      </c>
      <c r="R28" s="14">
        <f t="shared" si="4"/>
        <v>55</v>
      </c>
      <c r="S28" s="27">
        <f t="shared" si="5"/>
        <v>575</v>
      </c>
      <c r="T28" s="30">
        <f>S28*2</f>
        <v>1150</v>
      </c>
    </row>
    <row r="29" spans="2:20" ht="82.5" customHeight="1" x14ac:dyDescent="0.25">
      <c r="B29" s="19"/>
      <c r="C29" s="2"/>
      <c r="D29" s="2"/>
      <c r="E29" s="2" t="s">
        <v>35</v>
      </c>
      <c r="F29" s="20" t="s">
        <v>18</v>
      </c>
      <c r="G29" s="19" t="s">
        <v>13</v>
      </c>
      <c r="H29" s="19" t="s">
        <v>11</v>
      </c>
      <c r="I29" s="13" t="s">
        <v>45</v>
      </c>
      <c r="J29" s="16">
        <v>7</v>
      </c>
      <c r="K29" s="16">
        <f>J29*S29</f>
        <v>4025</v>
      </c>
      <c r="L29" s="16">
        <v>19</v>
      </c>
      <c r="M29" s="16">
        <f>L29*S29</f>
        <v>10925</v>
      </c>
      <c r="N29" s="14">
        <f t="shared" si="0"/>
        <v>70</v>
      </c>
      <c r="O29" s="14">
        <f t="shared" si="1"/>
        <v>135</v>
      </c>
      <c r="P29" s="14">
        <f t="shared" si="2"/>
        <v>175</v>
      </c>
      <c r="Q29" s="14">
        <f t="shared" si="3"/>
        <v>140</v>
      </c>
      <c r="R29" s="14">
        <f t="shared" si="4"/>
        <v>55</v>
      </c>
      <c r="S29" s="27">
        <f t="shared" si="5"/>
        <v>575</v>
      </c>
      <c r="T29" s="30">
        <f>S29*2</f>
        <v>1150</v>
      </c>
    </row>
    <row r="30" spans="2:20" ht="82.5" customHeight="1" x14ac:dyDescent="0.25">
      <c r="B30" s="19" t="s">
        <v>25</v>
      </c>
      <c r="C30" s="6" t="s">
        <v>21</v>
      </c>
      <c r="D30" s="2"/>
      <c r="E30" s="2" t="s">
        <v>36</v>
      </c>
      <c r="F30" s="19" t="s">
        <v>10</v>
      </c>
      <c r="G30" s="19" t="s">
        <v>13</v>
      </c>
      <c r="H30" s="19" t="s">
        <v>12</v>
      </c>
      <c r="I30" s="13" t="s">
        <v>45</v>
      </c>
      <c r="J30" s="16">
        <v>9</v>
      </c>
      <c r="K30" s="16">
        <f>J30*S30</f>
        <v>5175</v>
      </c>
      <c r="L30" s="16">
        <v>24</v>
      </c>
      <c r="M30" s="16">
        <f>L30*S30</f>
        <v>13800</v>
      </c>
      <c r="N30" s="14">
        <f t="shared" si="0"/>
        <v>70</v>
      </c>
      <c r="O30" s="14">
        <f t="shared" si="1"/>
        <v>135</v>
      </c>
      <c r="P30" s="14">
        <f t="shared" si="2"/>
        <v>175</v>
      </c>
      <c r="Q30" s="14">
        <f t="shared" si="3"/>
        <v>140</v>
      </c>
      <c r="R30" s="14">
        <f t="shared" si="4"/>
        <v>55</v>
      </c>
      <c r="S30" s="27">
        <f t="shared" si="5"/>
        <v>575</v>
      </c>
      <c r="T30" s="30">
        <f>S30*2</f>
        <v>1150</v>
      </c>
    </row>
    <row r="31" spans="2:20" ht="82.5" customHeight="1" x14ac:dyDescent="0.25">
      <c r="B31" s="19"/>
      <c r="C31" s="2"/>
      <c r="D31" s="2"/>
      <c r="E31" s="2" t="s">
        <v>36</v>
      </c>
      <c r="F31" s="19" t="s">
        <v>16</v>
      </c>
      <c r="G31" s="19" t="s">
        <v>13</v>
      </c>
      <c r="H31" s="19" t="s">
        <v>12</v>
      </c>
      <c r="I31" s="13" t="s">
        <v>45</v>
      </c>
      <c r="J31" s="16">
        <v>9</v>
      </c>
      <c r="K31" s="16">
        <f>J31*S31</f>
        <v>5175</v>
      </c>
      <c r="L31" s="16">
        <v>24</v>
      </c>
      <c r="M31" s="16">
        <f>L31*S31</f>
        <v>13800</v>
      </c>
      <c r="N31" s="14">
        <f t="shared" si="0"/>
        <v>70</v>
      </c>
      <c r="O31" s="14">
        <f t="shared" si="1"/>
        <v>135</v>
      </c>
      <c r="P31" s="14">
        <f t="shared" si="2"/>
        <v>175</v>
      </c>
      <c r="Q31" s="14">
        <f t="shared" si="3"/>
        <v>140</v>
      </c>
      <c r="R31" s="14">
        <f t="shared" si="4"/>
        <v>55</v>
      </c>
      <c r="S31" s="27">
        <f t="shared" si="5"/>
        <v>575</v>
      </c>
      <c r="T31" s="30">
        <f>S31*2</f>
        <v>1150</v>
      </c>
    </row>
    <row r="32" spans="2:20" ht="82.5" customHeight="1" x14ac:dyDescent="0.25">
      <c r="B32" s="19"/>
      <c r="C32" s="2"/>
      <c r="D32" s="2"/>
      <c r="E32" s="2" t="s">
        <v>36</v>
      </c>
      <c r="F32" s="8" t="s">
        <v>44</v>
      </c>
      <c r="G32" s="19" t="s">
        <v>13</v>
      </c>
      <c r="H32" s="19" t="s">
        <v>12</v>
      </c>
      <c r="I32" s="13" t="s">
        <v>45</v>
      </c>
      <c r="J32" s="16">
        <v>9</v>
      </c>
      <c r="K32" s="16">
        <f>J32*S32</f>
        <v>5175</v>
      </c>
      <c r="L32" s="16">
        <v>24</v>
      </c>
      <c r="M32" s="16">
        <f>L32*S32</f>
        <v>13800</v>
      </c>
      <c r="N32" s="14">
        <f t="shared" si="0"/>
        <v>70</v>
      </c>
      <c r="O32" s="14">
        <f t="shared" si="1"/>
        <v>135</v>
      </c>
      <c r="P32" s="14">
        <f t="shared" si="2"/>
        <v>175</v>
      </c>
      <c r="Q32" s="14">
        <f t="shared" si="3"/>
        <v>140</v>
      </c>
      <c r="R32" s="14">
        <f t="shared" si="4"/>
        <v>55</v>
      </c>
      <c r="S32" s="27">
        <f t="shared" si="5"/>
        <v>575</v>
      </c>
      <c r="T32" s="30">
        <f>S32*2</f>
        <v>1150</v>
      </c>
    </row>
    <row r="33" spans="1:20" ht="82.5" customHeight="1" x14ac:dyDescent="0.25">
      <c r="B33" s="19"/>
      <c r="C33" s="2"/>
      <c r="D33" s="2"/>
      <c r="E33" s="2" t="s">
        <v>36</v>
      </c>
      <c r="F33" s="20" t="s">
        <v>18</v>
      </c>
      <c r="G33" s="19" t="s">
        <v>13</v>
      </c>
      <c r="H33" s="19" t="s">
        <v>12</v>
      </c>
      <c r="I33" s="13" t="s">
        <v>45</v>
      </c>
      <c r="J33" s="16">
        <v>9</v>
      </c>
      <c r="K33" s="16">
        <f>J33*S33</f>
        <v>5175</v>
      </c>
      <c r="L33" s="16">
        <v>24</v>
      </c>
      <c r="M33" s="16">
        <f>L33*S33</f>
        <v>13800</v>
      </c>
      <c r="N33" s="14">
        <f t="shared" si="0"/>
        <v>70</v>
      </c>
      <c r="O33" s="14">
        <f t="shared" si="1"/>
        <v>135</v>
      </c>
      <c r="P33" s="14">
        <f t="shared" si="2"/>
        <v>175</v>
      </c>
      <c r="Q33" s="14">
        <f t="shared" si="3"/>
        <v>140</v>
      </c>
      <c r="R33" s="14">
        <f t="shared" si="4"/>
        <v>55</v>
      </c>
      <c r="S33" s="27">
        <f t="shared" si="5"/>
        <v>575</v>
      </c>
      <c r="T33" s="30">
        <f>S33*2</f>
        <v>1150</v>
      </c>
    </row>
    <row r="34" spans="1:20" ht="82.5" customHeight="1" x14ac:dyDescent="0.25">
      <c r="A34" s="2" t="s">
        <v>22</v>
      </c>
      <c r="B34" s="19" t="s">
        <v>25</v>
      </c>
      <c r="C34" s="3" t="s">
        <v>15</v>
      </c>
      <c r="D34" s="2"/>
      <c r="E34" s="2" t="s">
        <v>38</v>
      </c>
      <c r="F34" s="19" t="s">
        <v>10</v>
      </c>
      <c r="G34" s="19" t="s">
        <v>49</v>
      </c>
      <c r="H34" s="19" t="s">
        <v>23</v>
      </c>
      <c r="I34" s="13" t="s">
        <v>45</v>
      </c>
      <c r="J34" s="16">
        <v>9</v>
      </c>
      <c r="K34" s="16">
        <f>J34*S34</f>
        <v>5175</v>
      </c>
      <c r="L34" s="16">
        <v>25</v>
      </c>
      <c r="M34" s="16">
        <f>L34*S34</f>
        <v>14375</v>
      </c>
      <c r="N34" s="14">
        <f t="shared" si="0"/>
        <v>70</v>
      </c>
      <c r="O34" s="14">
        <f t="shared" si="1"/>
        <v>135</v>
      </c>
      <c r="P34" s="14">
        <f t="shared" si="2"/>
        <v>175</v>
      </c>
      <c r="Q34" s="14">
        <f t="shared" si="3"/>
        <v>140</v>
      </c>
      <c r="R34" s="14">
        <f t="shared" si="4"/>
        <v>55</v>
      </c>
      <c r="S34" s="27">
        <f t="shared" si="5"/>
        <v>575</v>
      </c>
      <c r="T34" s="30">
        <f>S34*1</f>
        <v>575</v>
      </c>
    </row>
    <row r="35" spans="1:20" ht="82.5" customHeight="1" x14ac:dyDescent="0.25">
      <c r="A35" s="2" t="s">
        <v>22</v>
      </c>
      <c r="B35" s="19"/>
      <c r="C35" s="2"/>
      <c r="D35" s="2"/>
      <c r="E35" s="2" t="s">
        <v>38</v>
      </c>
      <c r="F35" s="19" t="s">
        <v>16</v>
      </c>
      <c r="G35" s="19" t="s">
        <v>49</v>
      </c>
      <c r="H35" s="19" t="s">
        <v>23</v>
      </c>
      <c r="I35" s="13" t="s">
        <v>45</v>
      </c>
      <c r="J35" s="16">
        <v>9</v>
      </c>
      <c r="K35" s="16">
        <f>J35*S35</f>
        <v>5175</v>
      </c>
      <c r="L35" s="16">
        <v>25</v>
      </c>
      <c r="M35" s="16">
        <f>L35*S35</f>
        <v>14375</v>
      </c>
      <c r="N35" s="14">
        <f t="shared" si="0"/>
        <v>70</v>
      </c>
      <c r="O35" s="14">
        <f t="shared" si="1"/>
        <v>135</v>
      </c>
      <c r="P35" s="14">
        <f t="shared" si="2"/>
        <v>175</v>
      </c>
      <c r="Q35" s="14">
        <f t="shared" si="3"/>
        <v>140</v>
      </c>
      <c r="R35" s="14">
        <f t="shared" si="4"/>
        <v>55</v>
      </c>
      <c r="S35" s="27">
        <f t="shared" si="5"/>
        <v>575</v>
      </c>
      <c r="T35" s="30">
        <f>S35*1</f>
        <v>575</v>
      </c>
    </row>
    <row r="36" spans="1:20" ht="82.5" customHeight="1" x14ac:dyDescent="0.25">
      <c r="A36" s="2" t="s">
        <v>22</v>
      </c>
      <c r="B36" s="19"/>
      <c r="C36" s="2"/>
      <c r="D36" s="2"/>
      <c r="E36" s="2" t="s">
        <v>38</v>
      </c>
      <c r="F36" s="22" t="s">
        <v>17</v>
      </c>
      <c r="G36" s="19" t="s">
        <v>49</v>
      </c>
      <c r="H36" s="19" t="s">
        <v>23</v>
      </c>
      <c r="I36" s="13" t="s">
        <v>45</v>
      </c>
      <c r="J36" s="16">
        <v>9</v>
      </c>
      <c r="K36" s="16">
        <f>J36*S36</f>
        <v>5175</v>
      </c>
      <c r="L36" s="16">
        <v>25</v>
      </c>
      <c r="M36" s="16">
        <f>L36*S36</f>
        <v>14375</v>
      </c>
      <c r="N36" s="14">
        <f t="shared" si="0"/>
        <v>70</v>
      </c>
      <c r="O36" s="14">
        <f t="shared" si="1"/>
        <v>135</v>
      </c>
      <c r="P36" s="14">
        <f t="shared" si="2"/>
        <v>175</v>
      </c>
      <c r="Q36" s="14">
        <f t="shared" si="3"/>
        <v>140</v>
      </c>
      <c r="R36" s="14">
        <f t="shared" si="4"/>
        <v>55</v>
      </c>
      <c r="S36" s="27">
        <f t="shared" si="5"/>
        <v>575</v>
      </c>
      <c r="T36" s="30">
        <f>S36*1</f>
        <v>575</v>
      </c>
    </row>
    <row r="37" spans="1:20" ht="82.5" customHeight="1" x14ac:dyDescent="0.25">
      <c r="A37" s="2" t="s">
        <v>22</v>
      </c>
      <c r="B37" s="19"/>
      <c r="C37" s="2"/>
      <c r="D37" s="2"/>
      <c r="E37" s="2" t="s">
        <v>38</v>
      </c>
      <c r="F37" s="18" t="s">
        <v>43</v>
      </c>
      <c r="G37" s="19" t="s">
        <v>49</v>
      </c>
      <c r="H37" s="19" t="s">
        <v>23</v>
      </c>
      <c r="I37" s="13" t="s">
        <v>45</v>
      </c>
      <c r="J37" s="16">
        <v>9</v>
      </c>
      <c r="K37" s="16">
        <f>J37*S37</f>
        <v>5175</v>
      </c>
      <c r="L37" s="16">
        <v>25</v>
      </c>
      <c r="M37" s="16">
        <f>L37*S37</f>
        <v>14375</v>
      </c>
      <c r="N37" s="14">
        <f t="shared" si="0"/>
        <v>70</v>
      </c>
      <c r="O37" s="14">
        <f t="shared" si="1"/>
        <v>135</v>
      </c>
      <c r="P37" s="14">
        <f t="shared" si="2"/>
        <v>175</v>
      </c>
      <c r="Q37" s="14">
        <f t="shared" si="3"/>
        <v>140</v>
      </c>
      <c r="R37" s="14">
        <f t="shared" si="4"/>
        <v>55</v>
      </c>
      <c r="S37" s="27">
        <f t="shared" si="5"/>
        <v>575</v>
      </c>
      <c r="T37" s="30">
        <f>S37*1</f>
        <v>575</v>
      </c>
    </row>
    <row r="38" spans="1:20" ht="82.5" customHeight="1" x14ac:dyDescent="0.25">
      <c r="A38" s="2" t="s">
        <v>22</v>
      </c>
      <c r="B38" s="19"/>
      <c r="C38" s="2"/>
      <c r="D38" s="2"/>
      <c r="E38" s="2" t="s">
        <v>38</v>
      </c>
      <c r="F38" s="21" t="s">
        <v>18</v>
      </c>
      <c r="G38" s="19" t="s">
        <v>49</v>
      </c>
      <c r="H38" s="19" t="s">
        <v>23</v>
      </c>
      <c r="I38" s="13" t="s">
        <v>45</v>
      </c>
      <c r="J38" s="16">
        <v>9</v>
      </c>
      <c r="K38" s="16">
        <f>J38*S38</f>
        <v>5175</v>
      </c>
      <c r="L38" s="16">
        <v>25</v>
      </c>
      <c r="M38" s="16">
        <f>L38*S38</f>
        <v>14375</v>
      </c>
      <c r="N38" s="14">
        <f t="shared" si="0"/>
        <v>70</v>
      </c>
      <c r="O38" s="14">
        <f t="shared" si="1"/>
        <v>135</v>
      </c>
      <c r="P38" s="14">
        <f t="shared" si="2"/>
        <v>175</v>
      </c>
      <c r="Q38" s="14">
        <f t="shared" si="3"/>
        <v>140</v>
      </c>
      <c r="R38" s="14">
        <f t="shared" si="4"/>
        <v>55</v>
      </c>
      <c r="S38" s="27">
        <f t="shared" si="5"/>
        <v>575</v>
      </c>
      <c r="T38" s="30">
        <f>S38*1</f>
        <v>575</v>
      </c>
    </row>
    <row r="39" spans="1:20" ht="82.5" customHeight="1" x14ac:dyDescent="0.25">
      <c r="A39" s="2" t="s">
        <v>22</v>
      </c>
      <c r="B39" s="19" t="s">
        <v>25</v>
      </c>
      <c r="C39" s="3" t="s">
        <v>15</v>
      </c>
      <c r="D39" s="2"/>
      <c r="E39" s="2" t="s">
        <v>37</v>
      </c>
      <c r="F39" s="19" t="s">
        <v>10</v>
      </c>
      <c r="G39" s="19" t="s">
        <v>49</v>
      </c>
      <c r="H39" s="19" t="s">
        <v>24</v>
      </c>
      <c r="I39" s="13" t="s">
        <v>45</v>
      </c>
      <c r="J39" s="16">
        <v>9</v>
      </c>
      <c r="K39" s="16">
        <f>J39*S39</f>
        <v>5175</v>
      </c>
      <c r="L39" s="16">
        <v>25</v>
      </c>
      <c r="M39" s="16">
        <f>L39*S39</f>
        <v>14375</v>
      </c>
      <c r="N39" s="14">
        <f t="shared" si="0"/>
        <v>70</v>
      </c>
      <c r="O39" s="14">
        <f t="shared" si="1"/>
        <v>135</v>
      </c>
      <c r="P39" s="14">
        <f t="shared" si="2"/>
        <v>175</v>
      </c>
      <c r="Q39" s="14">
        <f t="shared" si="3"/>
        <v>140</v>
      </c>
      <c r="R39" s="14">
        <f t="shared" si="4"/>
        <v>55</v>
      </c>
      <c r="S39" s="27">
        <f t="shared" si="5"/>
        <v>575</v>
      </c>
      <c r="T39" s="30">
        <f>S39*1</f>
        <v>575</v>
      </c>
    </row>
    <row r="40" spans="1:20" ht="82.5" customHeight="1" x14ac:dyDescent="0.25">
      <c r="A40" s="2" t="s">
        <v>22</v>
      </c>
      <c r="B40" s="19"/>
      <c r="C40" s="2"/>
      <c r="D40" s="2"/>
      <c r="E40" s="2" t="s">
        <v>37</v>
      </c>
      <c r="F40" s="19" t="s">
        <v>16</v>
      </c>
      <c r="G40" s="19" t="s">
        <v>49</v>
      </c>
      <c r="H40" s="19" t="s">
        <v>24</v>
      </c>
      <c r="I40" s="13" t="s">
        <v>45</v>
      </c>
      <c r="J40" s="16">
        <v>9</v>
      </c>
      <c r="K40" s="16">
        <f>J40*S40</f>
        <v>5175</v>
      </c>
      <c r="L40" s="16">
        <v>25</v>
      </c>
      <c r="M40" s="16">
        <f>L40*S40</f>
        <v>14375</v>
      </c>
      <c r="N40" s="14">
        <f t="shared" si="0"/>
        <v>70</v>
      </c>
      <c r="O40" s="14">
        <f t="shared" si="1"/>
        <v>135</v>
      </c>
      <c r="P40" s="14">
        <f t="shared" si="2"/>
        <v>175</v>
      </c>
      <c r="Q40" s="14">
        <f t="shared" si="3"/>
        <v>140</v>
      </c>
      <c r="R40" s="14">
        <f t="shared" si="4"/>
        <v>55</v>
      </c>
      <c r="S40" s="27">
        <f t="shared" si="5"/>
        <v>575</v>
      </c>
      <c r="T40" s="30">
        <f>S40*1</f>
        <v>575</v>
      </c>
    </row>
    <row r="41" spans="1:20" ht="82.5" customHeight="1" x14ac:dyDescent="0.25">
      <c r="A41" s="2" t="s">
        <v>22</v>
      </c>
      <c r="B41" s="19"/>
      <c r="C41" s="2"/>
      <c r="D41" s="2"/>
      <c r="E41" s="2" t="s">
        <v>37</v>
      </c>
      <c r="F41" s="19" t="s">
        <v>17</v>
      </c>
      <c r="G41" s="19" t="s">
        <v>49</v>
      </c>
      <c r="H41" s="19" t="s">
        <v>24</v>
      </c>
      <c r="I41" s="13" t="s">
        <v>45</v>
      </c>
      <c r="J41" s="16">
        <v>9</v>
      </c>
      <c r="K41" s="16">
        <f>J41*S41</f>
        <v>5175</v>
      </c>
      <c r="L41" s="16">
        <v>25</v>
      </c>
      <c r="M41" s="16">
        <f>L41*S41</f>
        <v>14375</v>
      </c>
      <c r="N41" s="14">
        <f t="shared" si="0"/>
        <v>70</v>
      </c>
      <c r="O41" s="14">
        <f t="shared" si="1"/>
        <v>135</v>
      </c>
      <c r="P41" s="14">
        <f t="shared" si="2"/>
        <v>175</v>
      </c>
      <c r="Q41" s="14">
        <f t="shared" si="3"/>
        <v>140</v>
      </c>
      <c r="R41" s="14">
        <f t="shared" si="4"/>
        <v>55</v>
      </c>
      <c r="S41" s="27">
        <f t="shared" si="5"/>
        <v>575</v>
      </c>
      <c r="T41" s="30">
        <f>S41*1</f>
        <v>575</v>
      </c>
    </row>
    <row r="42" spans="1:20" ht="82.5" customHeight="1" x14ac:dyDescent="0.25">
      <c r="A42" s="2" t="s">
        <v>22</v>
      </c>
      <c r="B42" s="19"/>
      <c r="C42" s="2"/>
      <c r="D42" s="2"/>
      <c r="E42" s="2" t="s">
        <v>37</v>
      </c>
      <c r="F42" s="18" t="s">
        <v>43</v>
      </c>
      <c r="G42" s="19" t="s">
        <v>49</v>
      </c>
      <c r="H42" s="19" t="s">
        <v>24</v>
      </c>
      <c r="I42" s="13" t="s">
        <v>45</v>
      </c>
      <c r="J42" s="16">
        <v>9</v>
      </c>
      <c r="K42" s="16">
        <f>J42*S42</f>
        <v>5175</v>
      </c>
      <c r="L42" s="16">
        <v>25</v>
      </c>
      <c r="M42" s="16">
        <f>L42*S42</f>
        <v>14375</v>
      </c>
      <c r="N42" s="14">
        <f t="shared" si="0"/>
        <v>70</v>
      </c>
      <c r="O42" s="14">
        <f t="shared" si="1"/>
        <v>135</v>
      </c>
      <c r="P42" s="14">
        <f t="shared" si="2"/>
        <v>175</v>
      </c>
      <c r="Q42" s="14">
        <f t="shared" si="3"/>
        <v>140</v>
      </c>
      <c r="R42" s="14">
        <f t="shared" si="4"/>
        <v>55</v>
      </c>
      <c r="S42" s="27">
        <f t="shared" si="5"/>
        <v>575</v>
      </c>
      <c r="T42" s="30">
        <f>S42*1</f>
        <v>575</v>
      </c>
    </row>
    <row r="43" spans="1:20" ht="82.5" customHeight="1" x14ac:dyDescent="0.25">
      <c r="A43" s="2" t="s">
        <v>22</v>
      </c>
      <c r="B43" s="19"/>
      <c r="C43" s="2"/>
      <c r="D43" s="2"/>
      <c r="E43" s="2" t="s">
        <v>37</v>
      </c>
      <c r="F43" s="21" t="s">
        <v>18</v>
      </c>
      <c r="G43" s="19" t="s">
        <v>49</v>
      </c>
      <c r="H43" s="19" t="s">
        <v>24</v>
      </c>
      <c r="I43" s="13" t="s">
        <v>45</v>
      </c>
      <c r="J43" s="16">
        <v>9</v>
      </c>
      <c r="K43" s="16">
        <f>J43*S43</f>
        <v>5175</v>
      </c>
      <c r="L43" s="16">
        <v>25</v>
      </c>
      <c r="M43" s="16">
        <f>L43*S43</f>
        <v>14375</v>
      </c>
      <c r="N43" s="14">
        <f t="shared" si="0"/>
        <v>70</v>
      </c>
      <c r="O43" s="14">
        <f t="shared" si="1"/>
        <v>135</v>
      </c>
      <c r="P43" s="14">
        <f t="shared" si="2"/>
        <v>175</v>
      </c>
      <c r="Q43" s="14">
        <f t="shared" si="3"/>
        <v>140</v>
      </c>
      <c r="R43" s="14">
        <f t="shared" si="4"/>
        <v>55</v>
      </c>
      <c r="S43" s="27">
        <f t="shared" si="5"/>
        <v>575</v>
      </c>
      <c r="T43" s="30">
        <f>S43*1</f>
        <v>575</v>
      </c>
    </row>
    <row r="44" spans="1:20" ht="82.5" customHeight="1" x14ac:dyDescent="0.25">
      <c r="B44" s="19" t="s">
        <v>25</v>
      </c>
      <c r="C44" s="7" t="s">
        <v>26</v>
      </c>
      <c r="D44" s="2"/>
      <c r="E44" s="2" t="s">
        <v>39</v>
      </c>
      <c r="F44" s="19" t="s">
        <v>10</v>
      </c>
      <c r="G44" s="19" t="s">
        <v>13</v>
      </c>
      <c r="H44" s="19" t="s">
        <v>11</v>
      </c>
      <c r="I44" s="9" t="s">
        <v>27</v>
      </c>
      <c r="J44" s="17">
        <v>10.5</v>
      </c>
      <c r="K44" s="16">
        <f>J44*S44</f>
        <v>6037.5</v>
      </c>
      <c r="L44" s="17">
        <v>29</v>
      </c>
      <c r="M44" s="16">
        <f>L44*S44</f>
        <v>16675</v>
      </c>
      <c r="N44" s="14">
        <f t="shared" si="0"/>
        <v>70</v>
      </c>
      <c r="O44" s="14">
        <f t="shared" si="1"/>
        <v>135</v>
      </c>
      <c r="P44" s="14">
        <f t="shared" si="2"/>
        <v>175</v>
      </c>
      <c r="Q44" s="14">
        <f t="shared" si="3"/>
        <v>140</v>
      </c>
      <c r="R44" s="14">
        <f t="shared" si="4"/>
        <v>55</v>
      </c>
      <c r="S44" s="27">
        <f t="shared" si="5"/>
        <v>575</v>
      </c>
      <c r="T44" s="30">
        <f>S44*2</f>
        <v>1150</v>
      </c>
    </row>
    <row r="45" spans="1:20" ht="82.5" customHeight="1" x14ac:dyDescent="0.25">
      <c r="B45" s="19"/>
      <c r="C45" s="2"/>
      <c r="D45" s="2"/>
      <c r="E45" s="2" t="s">
        <v>39</v>
      </c>
      <c r="F45" s="21" t="s">
        <v>18</v>
      </c>
      <c r="G45" s="19" t="s">
        <v>13</v>
      </c>
      <c r="H45" s="19" t="s">
        <v>11</v>
      </c>
      <c r="I45" s="9" t="s">
        <v>27</v>
      </c>
      <c r="J45" s="17">
        <v>10.5</v>
      </c>
      <c r="K45" s="16">
        <f>J45*S45</f>
        <v>6037.5</v>
      </c>
      <c r="L45" s="17">
        <v>29</v>
      </c>
      <c r="M45" s="16">
        <f>L45*S45</f>
        <v>16675</v>
      </c>
      <c r="N45" s="14">
        <f t="shared" si="0"/>
        <v>70</v>
      </c>
      <c r="O45" s="14">
        <f t="shared" si="1"/>
        <v>135</v>
      </c>
      <c r="P45" s="14">
        <f t="shared" si="2"/>
        <v>175</v>
      </c>
      <c r="Q45" s="14">
        <f t="shared" si="3"/>
        <v>140</v>
      </c>
      <c r="R45" s="14">
        <f t="shared" si="4"/>
        <v>55</v>
      </c>
      <c r="S45" s="27">
        <f t="shared" si="5"/>
        <v>575</v>
      </c>
      <c r="T45" s="30">
        <f>S45*2</f>
        <v>1150</v>
      </c>
    </row>
    <row r="46" spans="1:20" s="11" customFormat="1" ht="82.5" customHeight="1" x14ac:dyDescent="0.25">
      <c r="B46" s="13"/>
      <c r="C46" s="9"/>
      <c r="D46" s="9"/>
      <c r="E46" s="9" t="s">
        <v>39</v>
      </c>
      <c r="F46" s="13" t="s">
        <v>43</v>
      </c>
      <c r="G46" s="13" t="s">
        <v>13</v>
      </c>
      <c r="H46" s="13" t="s">
        <v>11</v>
      </c>
      <c r="I46" s="9" t="s">
        <v>27</v>
      </c>
      <c r="J46" s="17">
        <v>10.5</v>
      </c>
      <c r="K46" s="16">
        <f>J46*S46</f>
        <v>6037.5</v>
      </c>
      <c r="L46" s="17">
        <v>29</v>
      </c>
      <c r="M46" s="16">
        <f>L46*S46</f>
        <v>16675</v>
      </c>
      <c r="N46" s="14">
        <f t="shared" si="0"/>
        <v>70</v>
      </c>
      <c r="O46" s="14">
        <f t="shared" si="1"/>
        <v>135</v>
      </c>
      <c r="P46" s="14">
        <f t="shared" si="2"/>
        <v>175</v>
      </c>
      <c r="Q46" s="14">
        <f t="shared" si="3"/>
        <v>140</v>
      </c>
      <c r="R46" s="14">
        <f t="shared" si="4"/>
        <v>55</v>
      </c>
      <c r="S46" s="27">
        <f t="shared" si="5"/>
        <v>575</v>
      </c>
      <c r="T46" s="30">
        <f>S46*2</f>
        <v>1150</v>
      </c>
    </row>
    <row r="47" spans="1:20" ht="82.5" customHeight="1" x14ac:dyDescent="0.25">
      <c r="B47" s="19" t="s">
        <v>25</v>
      </c>
      <c r="C47" s="7" t="s">
        <v>26</v>
      </c>
      <c r="D47" s="2"/>
      <c r="E47" s="2" t="s">
        <v>40</v>
      </c>
      <c r="F47" s="19" t="s">
        <v>10</v>
      </c>
      <c r="G47" s="19" t="s">
        <v>13</v>
      </c>
      <c r="H47" s="19" t="s">
        <v>12</v>
      </c>
      <c r="I47" s="9" t="s">
        <v>27</v>
      </c>
      <c r="J47" s="17">
        <v>12.25</v>
      </c>
      <c r="K47" s="16">
        <f>J47*S47</f>
        <v>7043.75</v>
      </c>
      <c r="L47" s="17">
        <v>34</v>
      </c>
      <c r="M47" s="16">
        <f>L47*S47</f>
        <v>19550</v>
      </c>
      <c r="N47" s="14">
        <f t="shared" si="0"/>
        <v>70</v>
      </c>
      <c r="O47" s="14">
        <f t="shared" si="1"/>
        <v>135</v>
      </c>
      <c r="P47" s="14">
        <f t="shared" si="2"/>
        <v>175</v>
      </c>
      <c r="Q47" s="14">
        <f t="shared" si="3"/>
        <v>140</v>
      </c>
      <c r="R47" s="14">
        <f t="shared" si="4"/>
        <v>55</v>
      </c>
      <c r="S47" s="27">
        <f t="shared" si="5"/>
        <v>575</v>
      </c>
      <c r="T47" s="30">
        <f>S47*2</f>
        <v>1150</v>
      </c>
    </row>
    <row r="48" spans="1:20" ht="82.5" customHeight="1" x14ac:dyDescent="0.25">
      <c r="B48" s="19"/>
      <c r="C48" s="2"/>
      <c r="D48" s="2"/>
      <c r="E48" s="2" t="s">
        <v>40</v>
      </c>
      <c r="F48" s="21" t="s">
        <v>18</v>
      </c>
      <c r="G48" s="19" t="s">
        <v>13</v>
      </c>
      <c r="H48" s="19" t="s">
        <v>12</v>
      </c>
      <c r="I48" s="9" t="s">
        <v>27</v>
      </c>
      <c r="J48" s="17">
        <v>12.25</v>
      </c>
      <c r="K48" s="16">
        <f>J48*S48</f>
        <v>7043.75</v>
      </c>
      <c r="L48" s="17">
        <v>34</v>
      </c>
      <c r="M48" s="16">
        <f>L48*S48</f>
        <v>19550</v>
      </c>
      <c r="N48" s="14">
        <f t="shared" si="0"/>
        <v>70</v>
      </c>
      <c r="O48" s="14">
        <f t="shared" si="1"/>
        <v>135</v>
      </c>
      <c r="P48" s="14">
        <f t="shared" si="2"/>
        <v>175</v>
      </c>
      <c r="Q48" s="14">
        <f t="shared" si="3"/>
        <v>140</v>
      </c>
      <c r="R48" s="14">
        <f t="shared" si="4"/>
        <v>55</v>
      </c>
      <c r="S48" s="27">
        <f t="shared" si="5"/>
        <v>575</v>
      </c>
      <c r="T48" s="30">
        <f>S48*2</f>
        <v>1150</v>
      </c>
    </row>
    <row r="49" spans="1:20" s="11" customFormat="1" ht="82.5" customHeight="1" x14ac:dyDescent="0.25">
      <c r="B49" s="13"/>
      <c r="C49" s="9"/>
      <c r="D49" s="9"/>
      <c r="E49" s="9" t="s">
        <v>40</v>
      </c>
      <c r="F49" s="13" t="s">
        <v>43</v>
      </c>
      <c r="G49" s="13" t="s">
        <v>13</v>
      </c>
      <c r="H49" s="13" t="s">
        <v>12</v>
      </c>
      <c r="I49" s="9" t="s">
        <v>27</v>
      </c>
      <c r="J49" s="17">
        <v>12.25</v>
      </c>
      <c r="K49" s="16">
        <f>J49*S49</f>
        <v>7043.75</v>
      </c>
      <c r="L49" s="17">
        <v>34</v>
      </c>
      <c r="M49" s="16">
        <f>L49*S49</f>
        <v>19550</v>
      </c>
      <c r="N49" s="14">
        <f t="shared" si="0"/>
        <v>70</v>
      </c>
      <c r="O49" s="14">
        <f t="shared" si="1"/>
        <v>135</v>
      </c>
      <c r="P49" s="14">
        <f t="shared" si="2"/>
        <v>175</v>
      </c>
      <c r="Q49" s="14">
        <f t="shared" si="3"/>
        <v>140</v>
      </c>
      <c r="R49" s="14">
        <f t="shared" si="4"/>
        <v>55</v>
      </c>
      <c r="S49" s="27">
        <f t="shared" si="5"/>
        <v>575</v>
      </c>
      <c r="T49" s="30">
        <f>S49*2</f>
        <v>1150</v>
      </c>
    </row>
    <row r="50" spans="1:20" ht="82.5" customHeight="1" x14ac:dyDescent="0.25">
      <c r="A50" s="2"/>
      <c r="B50" s="19" t="s">
        <v>25</v>
      </c>
      <c r="C50" s="7" t="s">
        <v>26</v>
      </c>
      <c r="D50" s="2"/>
      <c r="E50" s="2" t="s">
        <v>41</v>
      </c>
      <c r="F50" s="19" t="s">
        <v>10</v>
      </c>
      <c r="G50" s="19" t="s">
        <v>49</v>
      </c>
      <c r="H50" s="19" t="s">
        <v>23</v>
      </c>
      <c r="I50" s="9" t="s">
        <v>27</v>
      </c>
      <c r="J50" s="17">
        <v>10.5</v>
      </c>
      <c r="K50" s="16">
        <f>J50*S50</f>
        <v>6037.5</v>
      </c>
      <c r="L50" s="17">
        <v>29</v>
      </c>
      <c r="M50" s="16">
        <f>L50*S50</f>
        <v>16675</v>
      </c>
      <c r="N50" s="14">
        <f t="shared" si="0"/>
        <v>70</v>
      </c>
      <c r="O50" s="14">
        <f t="shared" si="1"/>
        <v>135</v>
      </c>
      <c r="P50" s="14">
        <f t="shared" si="2"/>
        <v>175</v>
      </c>
      <c r="Q50" s="14">
        <f t="shared" si="3"/>
        <v>140</v>
      </c>
      <c r="R50" s="14">
        <f t="shared" si="4"/>
        <v>55</v>
      </c>
      <c r="S50" s="27">
        <f t="shared" si="5"/>
        <v>575</v>
      </c>
      <c r="T50" s="30">
        <f>S50*1</f>
        <v>575</v>
      </c>
    </row>
    <row r="51" spans="1:20" ht="82.5" customHeight="1" x14ac:dyDescent="0.25">
      <c r="A51" s="2" t="s">
        <v>22</v>
      </c>
      <c r="B51" s="19"/>
      <c r="C51" s="2"/>
      <c r="D51" s="2"/>
      <c r="E51" s="2" t="s">
        <v>41</v>
      </c>
      <c r="F51" s="19" t="s">
        <v>18</v>
      </c>
      <c r="G51" s="19" t="s">
        <v>49</v>
      </c>
      <c r="H51" s="19" t="s">
        <v>23</v>
      </c>
      <c r="I51" s="9" t="s">
        <v>27</v>
      </c>
      <c r="J51" s="17">
        <v>10.5</v>
      </c>
      <c r="K51" s="16">
        <f>J51*S51</f>
        <v>6037.5</v>
      </c>
      <c r="L51" s="17">
        <v>29</v>
      </c>
      <c r="M51" s="16">
        <f>L51*S51</f>
        <v>16675</v>
      </c>
      <c r="N51" s="14">
        <f t="shared" si="0"/>
        <v>70</v>
      </c>
      <c r="O51" s="14">
        <f t="shared" si="1"/>
        <v>135</v>
      </c>
      <c r="P51" s="14">
        <f t="shared" si="2"/>
        <v>175</v>
      </c>
      <c r="Q51" s="14">
        <f t="shared" si="3"/>
        <v>140</v>
      </c>
      <c r="R51" s="14">
        <f t="shared" si="4"/>
        <v>55</v>
      </c>
      <c r="S51" s="27">
        <f t="shared" si="5"/>
        <v>575</v>
      </c>
      <c r="T51" s="30">
        <f>S51*1</f>
        <v>575</v>
      </c>
    </row>
    <row r="52" spans="1:20" s="11" customFormat="1" ht="90.75" customHeight="1" x14ac:dyDescent="0.25">
      <c r="A52" s="12"/>
      <c r="B52" s="13"/>
      <c r="C52" s="9"/>
      <c r="D52" s="9"/>
      <c r="E52" s="9" t="s">
        <v>41</v>
      </c>
      <c r="F52" s="13" t="s">
        <v>43</v>
      </c>
      <c r="G52" s="13" t="s">
        <v>49</v>
      </c>
      <c r="H52" s="13" t="s">
        <v>23</v>
      </c>
      <c r="I52" s="9" t="s">
        <v>27</v>
      </c>
      <c r="J52" s="17">
        <v>10.5</v>
      </c>
      <c r="K52" s="16">
        <f>J52*S52</f>
        <v>6037.5</v>
      </c>
      <c r="L52" s="17">
        <v>29</v>
      </c>
      <c r="M52" s="16">
        <f>L52*S52</f>
        <v>16675</v>
      </c>
      <c r="N52" s="14">
        <f t="shared" si="0"/>
        <v>70</v>
      </c>
      <c r="O52" s="14">
        <f t="shared" si="1"/>
        <v>135</v>
      </c>
      <c r="P52" s="14">
        <f t="shared" si="2"/>
        <v>175</v>
      </c>
      <c r="Q52" s="14">
        <f t="shared" si="3"/>
        <v>140</v>
      </c>
      <c r="R52" s="14">
        <f t="shared" si="4"/>
        <v>55</v>
      </c>
      <c r="S52" s="27">
        <f t="shared" si="5"/>
        <v>575</v>
      </c>
      <c r="T52" s="30">
        <f>S52*1</f>
        <v>575</v>
      </c>
    </row>
    <row r="53" spans="1:20" ht="81.75" customHeight="1" x14ac:dyDescent="0.25">
      <c r="A53" s="2" t="s">
        <v>22</v>
      </c>
      <c r="B53" s="19" t="s">
        <v>25</v>
      </c>
      <c r="C53" s="7" t="s">
        <v>26</v>
      </c>
      <c r="D53" s="2"/>
      <c r="E53" s="2" t="s">
        <v>42</v>
      </c>
      <c r="F53" s="19" t="s">
        <v>10</v>
      </c>
      <c r="G53" s="19" t="s">
        <v>49</v>
      </c>
      <c r="H53" s="19" t="s">
        <v>24</v>
      </c>
      <c r="I53" s="9" t="s">
        <v>27</v>
      </c>
      <c r="J53" s="17">
        <v>10.5</v>
      </c>
      <c r="K53" s="16">
        <f>J53*S53</f>
        <v>6037.5</v>
      </c>
      <c r="L53" s="17">
        <v>29</v>
      </c>
      <c r="M53" s="16">
        <f>L53*S53</f>
        <v>16675</v>
      </c>
      <c r="N53" s="14">
        <f t="shared" si="0"/>
        <v>70</v>
      </c>
      <c r="O53" s="14">
        <f t="shared" si="1"/>
        <v>135</v>
      </c>
      <c r="P53" s="14">
        <f t="shared" si="2"/>
        <v>175</v>
      </c>
      <c r="Q53" s="14">
        <f t="shared" si="3"/>
        <v>140</v>
      </c>
      <c r="R53" s="14">
        <f t="shared" si="4"/>
        <v>55</v>
      </c>
      <c r="S53" s="27">
        <f t="shared" si="5"/>
        <v>575</v>
      </c>
      <c r="T53" s="30">
        <f>S53*1</f>
        <v>575</v>
      </c>
    </row>
    <row r="54" spans="1:20" ht="81.75" customHeight="1" x14ac:dyDescent="0.25">
      <c r="A54" s="2" t="s">
        <v>22</v>
      </c>
      <c r="B54" s="19"/>
      <c r="C54" s="2"/>
      <c r="D54" s="2"/>
      <c r="E54" s="2" t="s">
        <v>42</v>
      </c>
      <c r="F54" s="19" t="s">
        <v>18</v>
      </c>
      <c r="G54" s="19" t="s">
        <v>49</v>
      </c>
      <c r="H54" s="19" t="s">
        <v>24</v>
      </c>
      <c r="I54" s="9" t="s">
        <v>27</v>
      </c>
      <c r="J54" s="17">
        <v>10.5</v>
      </c>
      <c r="K54" s="16">
        <f>J54*S54</f>
        <v>6037.5</v>
      </c>
      <c r="L54" s="17">
        <v>29</v>
      </c>
      <c r="M54" s="16">
        <f>L54*S54</f>
        <v>16675</v>
      </c>
      <c r="N54" s="14">
        <f t="shared" si="0"/>
        <v>70</v>
      </c>
      <c r="O54" s="14">
        <f t="shared" si="1"/>
        <v>135</v>
      </c>
      <c r="P54" s="14">
        <f t="shared" si="2"/>
        <v>175</v>
      </c>
      <c r="Q54" s="14">
        <f t="shared" si="3"/>
        <v>140</v>
      </c>
      <c r="R54" s="14">
        <f t="shared" si="4"/>
        <v>55</v>
      </c>
      <c r="S54" s="27">
        <f t="shared" si="5"/>
        <v>575</v>
      </c>
      <c r="T54" s="30">
        <f>S54*1</f>
        <v>575</v>
      </c>
    </row>
    <row r="55" spans="1:20" s="11" customFormat="1" ht="93.75" customHeight="1" x14ac:dyDescent="0.25">
      <c r="A55" s="12"/>
      <c r="B55" s="13"/>
      <c r="C55" s="9"/>
      <c r="D55" s="9"/>
      <c r="E55" s="9" t="s">
        <v>42</v>
      </c>
      <c r="F55" s="13" t="s">
        <v>10</v>
      </c>
      <c r="G55" s="13" t="s">
        <v>49</v>
      </c>
      <c r="H55" s="13" t="s">
        <v>24</v>
      </c>
      <c r="I55" s="9" t="s">
        <v>27</v>
      </c>
      <c r="J55" s="17">
        <v>10.5</v>
      </c>
      <c r="K55" s="16">
        <f>J55*S55</f>
        <v>6037.5</v>
      </c>
      <c r="L55" s="17">
        <v>29</v>
      </c>
      <c r="M55" s="16">
        <f>L55*S55</f>
        <v>16675</v>
      </c>
      <c r="N55" s="14">
        <f t="shared" si="0"/>
        <v>70</v>
      </c>
      <c r="O55" s="14">
        <f t="shared" si="1"/>
        <v>135</v>
      </c>
      <c r="P55" s="14">
        <f t="shared" si="2"/>
        <v>175</v>
      </c>
      <c r="Q55" s="14">
        <f t="shared" si="3"/>
        <v>140</v>
      </c>
      <c r="R55" s="14">
        <f t="shared" si="4"/>
        <v>55</v>
      </c>
      <c r="S55" s="27">
        <f>SUM(N55:R55)</f>
        <v>575</v>
      </c>
      <c r="T55" s="30">
        <f>S55*1</f>
        <v>575</v>
      </c>
    </row>
  </sheetData>
  <mergeCells count="1">
    <mergeCell ref="B1:T1"/>
  </mergeCells>
  <pageMargins left="0.7" right="0.7" top="0.75" bottom="0.75" header="0.3" footer="0.3"/>
  <pageSetup paperSize="9" orientation="portrait" r:id="rId1"/>
  <ignoredErrors>
    <ignoredError sqref="S5:S55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North Sail Underwear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office</cp:lastModifiedBy>
  <cp:lastPrinted>2020-09-24T07:37:11Z</cp:lastPrinted>
  <dcterms:created xsi:type="dcterms:W3CDTF">2015-06-05T18:19:34Z</dcterms:created>
  <dcterms:modified xsi:type="dcterms:W3CDTF">2021-08-06T09:39:28Z</dcterms:modified>
</cp:coreProperties>
</file>